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'Всього'!$A$7:$ET$29</definedName>
  </definedNames>
  <calcPr fullCalcOnLoad="1"/>
</workbook>
</file>

<file path=xl/sharedStrings.xml><?xml version="1.0" encoding="utf-8"?>
<sst xmlns="http://schemas.openxmlformats.org/spreadsheetml/2006/main" count="214" uniqueCount="76">
  <si>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</si>
  <si>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</si>
  <si>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</si>
  <si>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</si>
  <si>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</si>
  <si>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</si>
  <si>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</si>
  <si>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</si>
  <si>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</si>
  <si>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</si>
  <si>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</si>
  <si>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</si>
  <si>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</si>
  <si>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</si>
  <si>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</si>
  <si>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Торчинська</t>
  </si>
  <si>
    <t>Баківцівська</t>
  </si>
  <si>
    <t>Буянівська</t>
  </si>
  <si>
    <t>Веселівська</t>
  </si>
  <si>
    <t>Воютинська</t>
  </si>
  <si>
    <t>Гіркополонківська</t>
  </si>
  <si>
    <t>Коршівська</t>
  </si>
  <si>
    <t>Лаврівська</t>
  </si>
  <si>
    <t>Липинська</t>
  </si>
  <si>
    <t>Лищенська</t>
  </si>
  <si>
    <t>Підгайцівська</t>
  </si>
  <si>
    <t>Піддубцівська</t>
  </si>
  <si>
    <t>Радомишльська</t>
  </si>
  <si>
    <t>Ратнівська</t>
  </si>
  <si>
    <t>Романівська</t>
  </si>
  <si>
    <t>Садівська</t>
  </si>
  <si>
    <t>Чаруківська</t>
  </si>
  <si>
    <t>Білостоцька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</si>
  <si>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</si>
  <si>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</si>
  <si>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</si>
  <si>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</si>
  <si>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</si>
  <si>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</si>
  <si>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</si>
  <si>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</si>
  <si>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</si>
  <si>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</si>
  <si>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</si>
  <si>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</si>
  <si>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</si>
  <si>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</si>
  <si>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</si>
  <si>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</si>
  <si>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</si>
  <si>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</si>
  <si>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</si>
  <si>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</si>
  <si>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</si>
  <si>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</si>
  <si>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</si>
  <si>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</si>
  <si>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</si>
  <si>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</si>
  <si>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</si>
  <si>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</si>
  <si>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</si>
  <si>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</si>
  <si>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</si>
  <si>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</si>
  <si>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</si>
  <si>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</si>
  <si>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</si>
  <si>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</si>
  <si>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</si>
  <si>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</si>
  <si>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</si>
  <si>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</si>
  <si>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Прогноз на 2018 р.</t>
  </si>
  <si>
    <t xml:space="preserve">станом на </t>
  </si>
  <si>
    <t>01травня 2018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</si>
</sst>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36"/>
  <sheetViews>
    <sheetView showZeros="0" tabSelected="1" zoomScale="75" zoomScaleNormal="75" zoomScaleSheetLayoutView="75" zoomScalePageLayoutView="0" workbookViewId="0" topLeftCell="A1">
      <pane xSplit="8" ySplit="7" topLeftCell="DO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G8" sqref="EG8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customWidth="1"/>
    <col min="37" max="37" width="14.125" style="5" customWidth="1"/>
    <col min="38" max="38" width="11.375" style="5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customWidth="1"/>
    <col min="43" max="43" width="15.625" style="5" customWidth="1"/>
    <col min="44" max="44" width="11.25390625" style="5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20" width="13.25390625" style="5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71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72</v>
      </c>
      <c r="S3" s="29" t="s">
        <v>74</v>
      </c>
      <c r="T3" s="62" t="s">
        <v>75</v>
      </c>
      <c r="U3" s="62"/>
    </row>
    <row r="5" spans="1:139" s="1" customFormat="1" ht="27" customHeight="1">
      <c r="A5" s="12"/>
      <c r="B5" s="13"/>
      <c r="C5" s="64">
        <v>130500</v>
      </c>
      <c r="D5" s="64"/>
      <c r="E5" s="64"/>
      <c r="F5" s="64">
        <v>110106</v>
      </c>
      <c r="G5" s="64"/>
      <c r="H5" s="64"/>
      <c r="I5" s="64">
        <v>11020200</v>
      </c>
      <c r="J5" s="64"/>
      <c r="K5" s="64"/>
      <c r="L5" s="64">
        <v>13010200</v>
      </c>
      <c r="M5" s="64"/>
      <c r="N5" s="64"/>
      <c r="O5" s="68">
        <v>13020200</v>
      </c>
      <c r="P5" s="69"/>
      <c r="Q5" s="69"/>
      <c r="R5" s="64">
        <v>13030200</v>
      </c>
      <c r="S5" s="64"/>
      <c r="T5" s="64"/>
      <c r="U5" s="73">
        <v>14021900</v>
      </c>
      <c r="V5" s="74"/>
      <c r="W5" s="74"/>
      <c r="X5" s="68">
        <v>14031900</v>
      </c>
      <c r="Y5" s="69"/>
      <c r="Z5" s="69"/>
      <c r="AA5" s="64">
        <v>14040000</v>
      </c>
      <c r="AB5" s="64"/>
      <c r="AC5" s="64"/>
      <c r="AD5" s="64">
        <v>18010000</v>
      </c>
      <c r="AE5" s="64"/>
      <c r="AF5" s="64"/>
      <c r="AG5" s="64">
        <v>18030200</v>
      </c>
      <c r="AH5" s="64"/>
      <c r="AI5" s="64"/>
      <c r="AJ5" s="64">
        <v>18040000</v>
      </c>
      <c r="AK5" s="64"/>
      <c r="AL5" s="64"/>
      <c r="AM5" s="64">
        <v>18050000</v>
      </c>
      <c r="AN5" s="64"/>
      <c r="AO5" s="64"/>
      <c r="AP5" s="64">
        <v>21050000</v>
      </c>
      <c r="AQ5" s="64"/>
      <c r="AR5" s="64"/>
      <c r="AS5" s="64">
        <v>21081100</v>
      </c>
      <c r="AT5" s="64"/>
      <c r="AU5" s="64"/>
      <c r="AV5" s="64">
        <v>21081500</v>
      </c>
      <c r="AW5" s="64"/>
      <c r="AX5" s="64"/>
      <c r="AY5" s="68">
        <v>22010900</v>
      </c>
      <c r="AZ5" s="69"/>
      <c r="BA5" s="69"/>
      <c r="BB5" s="68">
        <v>22012300</v>
      </c>
      <c r="BC5" s="69"/>
      <c r="BD5" s="69"/>
      <c r="BE5" s="64">
        <v>22012500</v>
      </c>
      <c r="BF5" s="64"/>
      <c r="BG5" s="64"/>
      <c r="BH5" s="64">
        <v>22012600</v>
      </c>
      <c r="BI5" s="64"/>
      <c r="BJ5" s="64"/>
      <c r="BK5" s="64">
        <v>22012900</v>
      </c>
      <c r="BL5" s="64"/>
      <c r="BM5" s="64"/>
      <c r="BN5" s="64">
        <v>22080000</v>
      </c>
      <c r="BO5" s="64"/>
      <c r="BP5" s="64"/>
      <c r="BQ5" s="64">
        <v>22090000</v>
      </c>
      <c r="BR5" s="64"/>
      <c r="BS5" s="64"/>
      <c r="BT5" s="73">
        <v>22130000</v>
      </c>
      <c r="BU5" s="74"/>
      <c r="BV5" s="74"/>
      <c r="BW5" s="64">
        <v>24060300</v>
      </c>
      <c r="BX5" s="64"/>
      <c r="BY5" s="64"/>
      <c r="BZ5" s="64">
        <v>310102</v>
      </c>
      <c r="CA5" s="64"/>
      <c r="CB5" s="64"/>
      <c r="CC5" s="14"/>
      <c r="CD5" s="82">
        <v>24062200</v>
      </c>
      <c r="CE5" s="82"/>
      <c r="CF5" s="82"/>
      <c r="CG5" s="64">
        <v>31010200</v>
      </c>
      <c r="CH5" s="64"/>
      <c r="CI5" s="64"/>
      <c r="CJ5" s="64"/>
      <c r="CK5" s="64"/>
      <c r="CL5" s="64"/>
      <c r="CM5" s="64">
        <v>120200</v>
      </c>
      <c r="CN5" s="64"/>
      <c r="CO5" s="64"/>
      <c r="CP5" s="64">
        <v>190500</v>
      </c>
      <c r="CQ5" s="64"/>
      <c r="CR5" s="64"/>
      <c r="CS5" s="78">
        <v>19010000</v>
      </c>
      <c r="CT5" s="78"/>
      <c r="CU5" s="78"/>
      <c r="CV5" s="81">
        <v>18000000</v>
      </c>
      <c r="CW5" s="81"/>
      <c r="CX5" s="81"/>
      <c r="CY5" s="78">
        <v>21110000</v>
      </c>
      <c r="CZ5" s="78"/>
      <c r="DA5" s="78"/>
      <c r="DB5" s="78">
        <v>241700</v>
      </c>
      <c r="DC5" s="78"/>
      <c r="DD5" s="78"/>
      <c r="DE5" s="78">
        <v>24062100</v>
      </c>
      <c r="DF5" s="78"/>
      <c r="DG5" s="78"/>
      <c r="DH5" s="78">
        <v>24170000</v>
      </c>
      <c r="DI5" s="78"/>
      <c r="DJ5" s="78"/>
      <c r="DK5" s="78">
        <v>25000000</v>
      </c>
      <c r="DL5" s="78"/>
      <c r="DM5" s="78"/>
      <c r="DN5" s="78">
        <v>31030000</v>
      </c>
      <c r="DO5" s="78"/>
      <c r="DP5" s="78"/>
      <c r="DQ5" s="78">
        <v>33010000</v>
      </c>
      <c r="DR5" s="78"/>
      <c r="DS5" s="78"/>
      <c r="DT5" s="78">
        <v>50110000</v>
      </c>
      <c r="DU5" s="78"/>
      <c r="DV5" s="78"/>
      <c r="DW5" s="64">
        <v>240616</v>
      </c>
      <c r="DX5" s="64"/>
      <c r="DY5" s="64"/>
      <c r="DZ5" s="64">
        <v>310300</v>
      </c>
      <c r="EA5" s="64"/>
      <c r="EB5" s="64"/>
      <c r="EC5" s="79"/>
      <c r="ED5" s="78"/>
      <c r="EE5" s="78"/>
      <c r="EF5" s="78"/>
      <c r="EG5" s="64"/>
      <c r="EH5" s="64"/>
      <c r="EI5" s="64"/>
    </row>
    <row r="6" spans="1:139" s="2" customFormat="1" ht="59.25" customHeight="1">
      <c r="A6" s="15" t="s">
        <v>0</v>
      </c>
      <c r="B6" s="16"/>
      <c r="C6" s="65" t="s">
        <v>13</v>
      </c>
      <c r="D6" s="65"/>
      <c r="E6" s="65"/>
      <c r="F6" s="65" t="s">
        <v>43</v>
      </c>
      <c r="G6" s="65"/>
      <c r="H6" s="65"/>
      <c r="I6" s="65" t="s">
        <v>35</v>
      </c>
      <c r="J6" s="65"/>
      <c r="K6" s="65"/>
      <c r="L6" s="65" t="s">
        <v>46</v>
      </c>
      <c r="M6" s="65"/>
      <c r="N6" s="65"/>
      <c r="O6" s="17"/>
      <c r="P6" s="18"/>
      <c r="Q6" s="18"/>
      <c r="R6" s="67" t="s">
        <v>47</v>
      </c>
      <c r="S6" s="67"/>
      <c r="T6" s="67"/>
      <c r="U6" s="70" t="s">
        <v>69</v>
      </c>
      <c r="V6" s="71"/>
      <c r="W6" s="72"/>
      <c r="X6" s="70" t="s">
        <v>69</v>
      </c>
      <c r="Y6" s="71"/>
      <c r="Z6" s="72"/>
      <c r="AA6" s="66" t="s">
        <v>54</v>
      </c>
      <c r="AB6" s="67"/>
      <c r="AC6" s="67"/>
      <c r="AD6" s="65" t="s">
        <v>51</v>
      </c>
      <c r="AE6" s="65"/>
      <c r="AF6" s="65"/>
      <c r="AG6" s="65" t="s">
        <v>42</v>
      </c>
      <c r="AH6" s="65"/>
      <c r="AI6" s="65"/>
      <c r="AJ6" s="65" t="s">
        <v>58</v>
      </c>
      <c r="AK6" s="80"/>
      <c r="AL6" s="80"/>
      <c r="AM6" s="65" t="s">
        <v>48</v>
      </c>
      <c r="AN6" s="80"/>
      <c r="AO6" s="80"/>
      <c r="AP6" s="80" t="s">
        <v>36</v>
      </c>
      <c r="AQ6" s="80"/>
      <c r="AR6" s="80"/>
      <c r="AS6" s="65" t="s">
        <v>2</v>
      </c>
      <c r="AT6" s="65"/>
      <c r="AU6" s="65"/>
      <c r="AV6" s="65" t="s">
        <v>57</v>
      </c>
      <c r="AW6" s="65"/>
      <c r="AX6" s="65"/>
      <c r="AY6" s="75" t="s">
        <v>67</v>
      </c>
      <c r="AZ6" s="76"/>
      <c r="BA6" s="77"/>
      <c r="BB6" s="75" t="s">
        <v>68</v>
      </c>
      <c r="BC6" s="76"/>
      <c r="BD6" s="77"/>
      <c r="BE6" s="65" t="s">
        <v>56</v>
      </c>
      <c r="BF6" s="65"/>
      <c r="BG6" s="65"/>
      <c r="BH6" s="65" t="s">
        <v>61</v>
      </c>
      <c r="BI6" s="65"/>
      <c r="BJ6" s="65"/>
      <c r="BK6" s="75" t="s">
        <v>65</v>
      </c>
      <c r="BL6" s="76"/>
      <c r="BM6" s="77"/>
      <c r="BN6" s="65" t="s">
        <v>37</v>
      </c>
      <c r="BO6" s="65"/>
      <c r="BP6" s="65"/>
      <c r="BQ6" s="65" t="s">
        <v>49</v>
      </c>
      <c r="BR6" s="65"/>
      <c r="BS6" s="65"/>
      <c r="BT6" s="75" t="s">
        <v>64</v>
      </c>
      <c r="BU6" s="76"/>
      <c r="BV6" s="77"/>
      <c r="BW6" s="65" t="s">
        <v>3</v>
      </c>
      <c r="BX6" s="65"/>
      <c r="BY6" s="65"/>
      <c r="BZ6" s="65" t="s">
        <v>38</v>
      </c>
      <c r="CA6" s="65"/>
      <c r="CB6" s="65"/>
      <c r="CC6" s="19"/>
      <c r="CD6" s="75"/>
      <c r="CE6" s="76"/>
      <c r="CF6" s="77"/>
      <c r="CG6" s="65" t="s">
        <v>62</v>
      </c>
      <c r="CH6" s="65"/>
      <c r="CI6" s="65"/>
      <c r="CJ6" s="65" t="s">
        <v>9</v>
      </c>
      <c r="CK6" s="65"/>
      <c r="CL6" s="65"/>
      <c r="CM6" s="65" t="s">
        <v>1</v>
      </c>
      <c r="CN6" s="65"/>
      <c r="CO6" s="65"/>
      <c r="CP6" s="65" t="s">
        <v>40</v>
      </c>
      <c r="CQ6" s="65"/>
      <c r="CR6" s="65"/>
      <c r="CS6" s="65" t="s">
        <v>39</v>
      </c>
      <c r="CT6" s="80"/>
      <c r="CU6" s="80"/>
      <c r="CV6" s="65" t="s">
        <v>60</v>
      </c>
      <c r="CW6" s="65"/>
      <c r="CX6" s="65"/>
      <c r="CY6" s="65" t="s">
        <v>41</v>
      </c>
      <c r="CZ6" s="65"/>
      <c r="DA6" s="65"/>
      <c r="DB6" s="65" t="s">
        <v>44</v>
      </c>
      <c r="DC6" s="65"/>
      <c r="DD6" s="65"/>
      <c r="DE6" s="65" t="s">
        <v>53</v>
      </c>
      <c r="DF6" s="65"/>
      <c r="DG6" s="65"/>
      <c r="DH6" s="65" t="s">
        <v>55</v>
      </c>
      <c r="DI6" s="65"/>
      <c r="DJ6" s="65"/>
      <c r="DK6" s="65" t="s">
        <v>4</v>
      </c>
      <c r="DL6" s="65"/>
      <c r="DM6" s="65"/>
      <c r="DN6" s="75" t="s">
        <v>66</v>
      </c>
      <c r="DO6" s="76"/>
      <c r="DP6" s="77"/>
      <c r="DQ6" s="65" t="s">
        <v>50</v>
      </c>
      <c r="DR6" s="65"/>
      <c r="DS6" s="65"/>
      <c r="DT6" s="79" t="s">
        <v>5</v>
      </c>
      <c r="DU6" s="79"/>
      <c r="DV6" s="79"/>
      <c r="DW6" s="79" t="s">
        <v>34</v>
      </c>
      <c r="DX6" s="79"/>
      <c r="DY6" s="79"/>
      <c r="DZ6" s="79" t="s">
        <v>12</v>
      </c>
      <c r="EA6" s="79"/>
      <c r="EB6" s="79"/>
      <c r="EC6" s="79"/>
      <c r="ED6" s="65" t="s">
        <v>8</v>
      </c>
      <c r="EE6" s="65"/>
      <c r="EF6" s="65"/>
      <c r="EG6" s="65" t="s">
        <v>10</v>
      </c>
      <c r="EH6" s="65"/>
      <c r="EI6" s="65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59</v>
      </c>
      <c r="G7" s="15" t="s">
        <v>6</v>
      </c>
      <c r="H7" s="15" t="s">
        <v>7</v>
      </c>
      <c r="I7" s="15" t="s">
        <v>73</v>
      </c>
      <c r="J7" s="15" t="s">
        <v>6</v>
      </c>
      <c r="K7" s="15" t="s">
        <v>7</v>
      </c>
      <c r="L7" s="15" t="s">
        <v>73</v>
      </c>
      <c r="M7" s="15" t="s">
        <v>6</v>
      </c>
      <c r="N7" s="15" t="s">
        <v>7</v>
      </c>
      <c r="O7" s="15" t="s">
        <v>70</v>
      </c>
      <c r="P7" s="15" t="s">
        <v>6</v>
      </c>
      <c r="Q7" s="15" t="s">
        <v>7</v>
      </c>
      <c r="R7" s="15" t="s">
        <v>73</v>
      </c>
      <c r="S7" s="15" t="s">
        <v>6</v>
      </c>
      <c r="T7" s="15" t="s">
        <v>7</v>
      </c>
      <c r="U7" s="15" t="s">
        <v>73</v>
      </c>
      <c r="V7" s="15" t="s">
        <v>6</v>
      </c>
      <c r="W7" s="15" t="s">
        <v>7</v>
      </c>
      <c r="X7" s="15" t="s">
        <v>73</v>
      </c>
      <c r="Y7" s="15" t="s">
        <v>6</v>
      </c>
      <c r="Z7" s="15" t="s">
        <v>7</v>
      </c>
      <c r="AA7" s="15" t="s">
        <v>73</v>
      </c>
      <c r="AB7" s="15" t="s">
        <v>6</v>
      </c>
      <c r="AC7" s="15" t="s">
        <v>7</v>
      </c>
      <c r="AD7" s="15" t="s">
        <v>73</v>
      </c>
      <c r="AE7" s="15" t="s">
        <v>6</v>
      </c>
      <c r="AF7" s="15" t="s">
        <v>7</v>
      </c>
      <c r="AG7" s="15" t="s">
        <v>73</v>
      </c>
      <c r="AH7" s="15" t="s">
        <v>6</v>
      </c>
      <c r="AI7" s="15" t="s">
        <v>7</v>
      </c>
      <c r="AJ7" s="15" t="s">
        <v>73</v>
      </c>
      <c r="AK7" s="15" t="s">
        <v>6</v>
      </c>
      <c r="AL7" s="15" t="s">
        <v>7</v>
      </c>
      <c r="AM7" s="15" t="s">
        <v>73</v>
      </c>
      <c r="AN7" s="15" t="s">
        <v>6</v>
      </c>
      <c r="AO7" s="15" t="s">
        <v>7</v>
      </c>
      <c r="AP7" s="15" t="s">
        <v>73</v>
      </c>
      <c r="AQ7" s="15" t="s">
        <v>6</v>
      </c>
      <c r="AR7" s="15" t="s">
        <v>7</v>
      </c>
      <c r="AS7" s="15" t="s">
        <v>73</v>
      </c>
      <c r="AT7" s="15" t="s">
        <v>6</v>
      </c>
      <c r="AU7" s="15" t="s">
        <v>7</v>
      </c>
      <c r="AV7" s="15" t="s">
        <v>73</v>
      </c>
      <c r="AW7" s="15" t="s">
        <v>6</v>
      </c>
      <c r="AX7" s="15" t="s">
        <v>7</v>
      </c>
      <c r="AY7" s="15" t="s">
        <v>59</v>
      </c>
      <c r="AZ7" s="15" t="s">
        <v>6</v>
      </c>
      <c r="BA7" s="15" t="s">
        <v>7</v>
      </c>
      <c r="BB7" s="15" t="s">
        <v>59</v>
      </c>
      <c r="BC7" s="15" t="s">
        <v>6</v>
      </c>
      <c r="BD7" s="15" t="s">
        <v>7</v>
      </c>
      <c r="BE7" s="15" t="s">
        <v>73</v>
      </c>
      <c r="BF7" s="15" t="s">
        <v>6</v>
      </c>
      <c r="BG7" s="15" t="s">
        <v>7</v>
      </c>
      <c r="BH7" s="15" t="s">
        <v>73</v>
      </c>
      <c r="BI7" s="15" t="s">
        <v>6</v>
      </c>
      <c r="BJ7" s="15" t="s">
        <v>7</v>
      </c>
      <c r="BK7" s="15" t="s">
        <v>73</v>
      </c>
      <c r="BL7" s="15" t="s">
        <v>6</v>
      </c>
      <c r="BM7" s="15" t="s">
        <v>7</v>
      </c>
      <c r="BN7" s="15" t="s">
        <v>73</v>
      </c>
      <c r="BO7" s="15" t="s">
        <v>6</v>
      </c>
      <c r="BP7" s="15" t="s">
        <v>7</v>
      </c>
      <c r="BQ7" s="15" t="s">
        <v>73</v>
      </c>
      <c r="BR7" s="15" t="s">
        <v>6</v>
      </c>
      <c r="BS7" s="15" t="s">
        <v>7</v>
      </c>
      <c r="BT7" s="15" t="s">
        <v>73</v>
      </c>
      <c r="BU7" s="15" t="s">
        <v>6</v>
      </c>
      <c r="BV7" s="15" t="s">
        <v>7</v>
      </c>
      <c r="BW7" s="15" t="s">
        <v>73</v>
      </c>
      <c r="BX7" s="15" t="s">
        <v>6</v>
      </c>
      <c r="BY7" s="15" t="s">
        <v>7</v>
      </c>
      <c r="BZ7" s="15" t="s">
        <v>59</v>
      </c>
      <c r="CA7" s="15" t="s">
        <v>6</v>
      </c>
      <c r="CB7" s="15" t="s">
        <v>7</v>
      </c>
      <c r="CC7" s="15" t="s">
        <v>14</v>
      </c>
      <c r="CD7" s="15" t="s">
        <v>73</v>
      </c>
      <c r="CE7" s="15" t="s">
        <v>6</v>
      </c>
      <c r="CF7" s="15" t="s">
        <v>7</v>
      </c>
      <c r="CG7" s="15" t="s">
        <v>73</v>
      </c>
      <c r="CH7" s="15" t="s">
        <v>6</v>
      </c>
      <c r="CI7" s="15" t="s">
        <v>7</v>
      </c>
      <c r="CJ7" s="15" t="s">
        <v>73</v>
      </c>
      <c r="CK7" s="15" t="s">
        <v>6</v>
      </c>
      <c r="CL7" s="15" t="s">
        <v>7</v>
      </c>
      <c r="CM7" s="15" t="s">
        <v>59</v>
      </c>
      <c r="CN7" s="15" t="s">
        <v>6</v>
      </c>
      <c r="CO7" s="15" t="s">
        <v>7</v>
      </c>
      <c r="CP7" s="15" t="s">
        <v>59</v>
      </c>
      <c r="CQ7" s="15" t="s">
        <v>6</v>
      </c>
      <c r="CR7" s="15" t="s">
        <v>7</v>
      </c>
      <c r="CS7" s="15" t="s">
        <v>73</v>
      </c>
      <c r="CT7" s="15" t="s">
        <v>6</v>
      </c>
      <c r="CU7" s="15" t="s">
        <v>7</v>
      </c>
      <c r="CV7" s="15" t="s">
        <v>70</v>
      </c>
      <c r="CW7" s="15" t="s">
        <v>6</v>
      </c>
      <c r="CX7" s="15" t="s">
        <v>7</v>
      </c>
      <c r="CY7" s="15" t="s">
        <v>73</v>
      </c>
      <c r="CZ7" s="15" t="s">
        <v>6</v>
      </c>
      <c r="DA7" s="15" t="s">
        <v>7</v>
      </c>
      <c r="DB7" s="15" t="s">
        <v>59</v>
      </c>
      <c r="DC7" s="15" t="s">
        <v>6</v>
      </c>
      <c r="DD7" s="15" t="s">
        <v>7</v>
      </c>
      <c r="DE7" s="15" t="s">
        <v>73</v>
      </c>
      <c r="DF7" s="15" t="s">
        <v>6</v>
      </c>
      <c r="DG7" s="15" t="s">
        <v>7</v>
      </c>
      <c r="DH7" s="15" t="s">
        <v>73</v>
      </c>
      <c r="DI7" s="15" t="s">
        <v>6</v>
      </c>
      <c r="DJ7" s="15" t="s">
        <v>7</v>
      </c>
      <c r="DK7" s="15" t="s">
        <v>73</v>
      </c>
      <c r="DL7" s="15" t="s">
        <v>6</v>
      </c>
      <c r="DM7" s="15" t="s">
        <v>7</v>
      </c>
      <c r="DN7" s="15" t="s">
        <v>73</v>
      </c>
      <c r="DO7" s="15" t="s">
        <v>6</v>
      </c>
      <c r="DP7" s="15" t="s">
        <v>7</v>
      </c>
      <c r="DQ7" s="15" t="s">
        <v>73</v>
      </c>
      <c r="DR7" s="15" t="s">
        <v>6</v>
      </c>
      <c r="DS7" s="15" t="s">
        <v>7</v>
      </c>
      <c r="DT7" s="15" t="s">
        <v>73</v>
      </c>
      <c r="DU7" s="15" t="s">
        <v>6</v>
      </c>
      <c r="DV7" s="15" t="s">
        <v>7</v>
      </c>
      <c r="DW7" s="15" t="s">
        <v>59</v>
      </c>
      <c r="DX7" s="15" t="s">
        <v>6</v>
      </c>
      <c r="DY7" s="15" t="s">
        <v>7</v>
      </c>
      <c r="DZ7" s="15" t="s">
        <v>59</v>
      </c>
      <c r="EA7" s="15" t="s">
        <v>6</v>
      </c>
      <c r="EB7" s="15" t="s">
        <v>7</v>
      </c>
      <c r="EC7" s="79"/>
      <c r="ED7" s="15" t="s">
        <v>73</v>
      </c>
      <c r="EE7" s="15" t="s">
        <v>6</v>
      </c>
      <c r="EF7" s="15" t="s">
        <v>7</v>
      </c>
      <c r="EG7" s="15" t="s">
        <v>73</v>
      </c>
      <c r="EH7" s="15" t="s">
        <v>6</v>
      </c>
      <c r="EI7" s="15" t="s">
        <v>7</v>
      </c>
    </row>
    <row r="8" spans="1:150" ht="19.5" customHeight="1">
      <c r="A8" s="14">
        <v>1</v>
      </c>
      <c r="B8" s="13" t="s">
        <v>15</v>
      </c>
      <c r="C8" s="21"/>
      <c r="D8" s="21"/>
      <c r="E8" s="21"/>
      <c r="F8" s="22"/>
      <c r="G8" s="22"/>
      <c r="H8" s="23"/>
      <c r="I8" s="63"/>
      <c r="J8" s="63">
        <v>110.25</v>
      </c>
      <c r="K8" s="35"/>
      <c r="L8" s="63"/>
      <c r="M8" s="63"/>
      <c r="N8" s="35" t="str">
        <f aca="true" t="shared" si="0" ref="N8:N17">IF(M8&lt;&gt;0,M8/L8*100,"-")</f>
        <v>-</v>
      </c>
      <c r="O8" s="35"/>
      <c r="P8" s="35"/>
      <c r="Q8" s="35"/>
      <c r="R8" s="63"/>
      <c r="S8" s="33"/>
      <c r="T8" s="35" t="str">
        <f aca="true" t="shared" si="1" ref="T8:T25">IF(S8&lt;&gt;0,S8/R8*100,"-")</f>
        <v>-</v>
      </c>
      <c r="U8" s="63">
        <v>69981</v>
      </c>
      <c r="V8" s="63">
        <v>77684.41</v>
      </c>
      <c r="W8" s="35">
        <f aca="true" t="shared" si="2" ref="W8:W25">IF(V8&lt;&gt;0,V8/U8*100,"-")</f>
        <v>111.00785927608922</v>
      </c>
      <c r="X8" s="63">
        <v>250184</v>
      </c>
      <c r="Y8" s="63">
        <v>260011.54</v>
      </c>
      <c r="Z8" s="35">
        <f aca="true" t="shared" si="3" ref="Z8:Z25">IF(Y8&lt;&gt;0,Y8/X8*100,"-")</f>
        <v>103.92812490007356</v>
      </c>
      <c r="AA8" s="63">
        <v>75654</v>
      </c>
      <c r="AB8" s="63">
        <v>88341</v>
      </c>
      <c r="AC8" s="35">
        <f aca="true" t="shared" si="4" ref="AC8:AC27">IF(AB8&lt;&gt;0,AB8/AA8*100,"-")</f>
        <v>116.76976762629867</v>
      </c>
      <c r="AD8" s="63">
        <v>190626</v>
      </c>
      <c r="AE8" s="63">
        <v>244293.77</v>
      </c>
      <c r="AF8" s="35">
        <f aca="true" t="shared" si="5" ref="AF8:AF27">IF(AE8&lt;&gt;0,AE8/AD8*100,"-")</f>
        <v>128.153436572136</v>
      </c>
      <c r="AG8" s="63"/>
      <c r="AH8" s="63"/>
      <c r="AI8" s="35"/>
      <c r="AJ8" s="33"/>
      <c r="AK8" s="33"/>
      <c r="AL8" s="35"/>
      <c r="AM8" s="63">
        <v>306137</v>
      </c>
      <c r="AN8" s="63">
        <v>312163.95</v>
      </c>
      <c r="AO8" s="35">
        <f aca="true" t="shared" si="6" ref="AO8:AO25">IF(AN8&lt;&gt;0,AN8/AM8*100,"-")</f>
        <v>101.96871008731385</v>
      </c>
      <c r="AP8" s="33"/>
      <c r="AQ8" s="33"/>
      <c r="AR8" s="35"/>
      <c r="AS8" s="63"/>
      <c r="AT8" s="63">
        <v>782</v>
      </c>
      <c r="AU8" s="35"/>
      <c r="AV8" s="63"/>
      <c r="AW8" s="63">
        <v>90</v>
      </c>
      <c r="AX8" s="35"/>
      <c r="AY8" s="35"/>
      <c r="AZ8" s="35"/>
      <c r="BA8" s="35"/>
      <c r="BB8" s="33"/>
      <c r="BC8" s="33"/>
      <c r="BD8" s="35"/>
      <c r="BE8" s="63"/>
      <c r="BF8" s="63">
        <v>1078.06</v>
      </c>
      <c r="BG8" s="35"/>
      <c r="BH8" s="63"/>
      <c r="BI8" s="63"/>
      <c r="BJ8" s="35" t="str">
        <f aca="true" t="shared" si="7" ref="BJ8:BJ25">IF(BI8&lt;&gt;0,BI8/BH8*100,"-")</f>
        <v>-</v>
      </c>
      <c r="BK8" s="63"/>
      <c r="BL8" s="63"/>
      <c r="BM8" s="35"/>
      <c r="BN8" s="63"/>
      <c r="BO8" s="63"/>
      <c r="BP8" s="35"/>
      <c r="BQ8" s="63">
        <v>120</v>
      </c>
      <c r="BR8" s="63">
        <v>331.33</v>
      </c>
      <c r="BS8" s="35">
        <f>IF(BR8&lt;&gt;0,BR8/BQ8*100,"-")</f>
        <v>276.1083333333333</v>
      </c>
      <c r="BT8" s="63"/>
      <c r="BU8" s="33"/>
      <c r="BV8" s="35"/>
      <c r="BW8" s="63"/>
      <c r="BX8" s="63"/>
      <c r="BY8" s="35" t="str">
        <f aca="true" t="shared" si="8" ref="BY8:BY25">IF(BX8&lt;&gt;0,BX8/BW8*100,"-")</f>
        <v>-</v>
      </c>
      <c r="BZ8" s="36"/>
      <c r="CA8" s="36"/>
      <c r="CB8" s="35"/>
      <c r="CC8" s="37"/>
      <c r="CD8" s="63"/>
      <c r="CE8" s="63"/>
      <c r="CF8" s="37"/>
      <c r="CG8" s="33"/>
      <c r="CH8" s="33"/>
      <c r="CI8" s="35"/>
      <c r="CJ8" s="63">
        <v>892702</v>
      </c>
      <c r="CK8" s="63">
        <v>984886.31</v>
      </c>
      <c r="CL8" s="35">
        <f aca="true" t="shared" si="9" ref="CL8:CL27">IF(CK8&lt;&gt;0,CK8/CJ8*100,"-")</f>
        <v>110.32643704170037</v>
      </c>
      <c r="CM8" s="38"/>
      <c r="CN8" s="38"/>
      <c r="CO8" s="35"/>
      <c r="CP8" s="36"/>
      <c r="CQ8" s="36"/>
      <c r="CR8" s="35"/>
      <c r="CS8" s="63">
        <v>1225</v>
      </c>
      <c r="CT8" s="63">
        <v>945.96</v>
      </c>
      <c r="CU8" s="35">
        <f>IF(CT8&lt;&gt;0,CT8/CS8*100,"-")</f>
        <v>77.22122448979593</v>
      </c>
      <c r="CV8" s="39"/>
      <c r="CW8" s="39"/>
      <c r="CX8" s="35" t="s">
        <v>63</v>
      </c>
      <c r="CY8" s="63"/>
      <c r="CZ8" s="63"/>
      <c r="DA8" s="35" t="str">
        <f aca="true" t="shared" si="10" ref="DA8:DA25">IF(CZ8&lt;&gt;0,CZ8/CY8*100,"-")</f>
        <v>-</v>
      </c>
      <c r="DB8" s="36"/>
      <c r="DC8" s="36"/>
      <c r="DD8" s="35"/>
      <c r="DE8" s="63"/>
      <c r="DF8" s="63">
        <v>1092.37</v>
      </c>
      <c r="DG8" s="35"/>
      <c r="DH8" s="63"/>
      <c r="DI8" s="63"/>
      <c r="DJ8" s="35" t="str">
        <f aca="true" t="shared" si="11" ref="DJ8:DJ27">IF(DI8&lt;&gt;0,DI8/DH8*100,"-")</f>
        <v>-</v>
      </c>
      <c r="DK8" s="63">
        <v>72333.33333333333</v>
      </c>
      <c r="DL8" s="63">
        <v>72867.83</v>
      </c>
      <c r="DM8" s="35">
        <f aca="true" t="shared" si="12" ref="DM8:DM27">IF(DL8&lt;&gt;0,DL8/DK8*100,"-")</f>
        <v>100.73893548387099</v>
      </c>
      <c r="DN8" s="35"/>
      <c r="DO8" s="35"/>
      <c r="DP8" s="35">
        <v>0</v>
      </c>
      <c r="DQ8" s="63">
        <v>0</v>
      </c>
      <c r="DR8" s="63">
        <v>84728</v>
      </c>
      <c r="DS8" s="35" t="s">
        <v>63</v>
      </c>
      <c r="DT8" s="63">
        <v>2880</v>
      </c>
      <c r="DU8" s="63">
        <v>4320</v>
      </c>
      <c r="DV8" s="35">
        <f aca="true" t="shared" si="13" ref="DV8:DV27">IF(DU8&lt;&gt;0,DU8/DT8*100,"-")</f>
        <v>150</v>
      </c>
      <c r="DW8" s="40"/>
      <c r="DX8" s="40"/>
      <c r="DY8" s="35"/>
      <c r="DZ8" s="38"/>
      <c r="EA8" s="38"/>
      <c r="EB8" s="35" t="str">
        <f aca="true" t="shared" si="14" ref="EB8:EB25">IF(EA8&lt;&gt;0,EA8/DZ8*100,"-")</f>
        <v>-</v>
      </c>
      <c r="EC8" s="40"/>
      <c r="ED8" s="63">
        <v>76438.33333333333</v>
      </c>
      <c r="EE8" s="63">
        <v>163954.16</v>
      </c>
      <c r="EF8" s="35">
        <f>IF(EE8&lt;&gt;0,EE8/ED8*100,"-")</f>
        <v>214.49206549942218</v>
      </c>
      <c r="EG8" s="41">
        <f aca="true" t="shared" si="15" ref="EG8:EG25">CJ8+ED8</f>
        <v>969140.3333333334</v>
      </c>
      <c r="EH8" s="41">
        <f aca="true" t="shared" si="16" ref="EH8:EH25">CK8+EE8</f>
        <v>1148840.47</v>
      </c>
      <c r="EI8" s="35">
        <f aca="true" t="shared" si="17" ref="EI8:EI25">IF(EH8&lt;&gt;0,EH8/EG8*100,"-")</f>
        <v>118.54222040770841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3</v>
      </c>
      <c r="B9" s="13" t="s">
        <v>16</v>
      </c>
      <c r="C9" s="21"/>
      <c r="D9" s="21"/>
      <c r="E9" s="21"/>
      <c r="F9" s="22"/>
      <c r="G9" s="22"/>
      <c r="H9" s="23"/>
      <c r="I9" s="63"/>
      <c r="J9" s="63"/>
      <c r="K9" s="35" t="str">
        <f>IF(J9&lt;&gt;0,J9/I9*100,"-")</f>
        <v>-</v>
      </c>
      <c r="L9" s="63"/>
      <c r="M9" s="63"/>
      <c r="N9" s="35" t="str">
        <f t="shared" si="0"/>
        <v>-</v>
      </c>
      <c r="O9" s="35"/>
      <c r="P9" s="35"/>
      <c r="Q9" s="35"/>
      <c r="R9" s="63"/>
      <c r="S9" s="33"/>
      <c r="T9" s="35" t="str">
        <f t="shared" si="1"/>
        <v>-</v>
      </c>
      <c r="U9" s="63"/>
      <c r="V9" s="63"/>
      <c r="W9" s="35" t="str">
        <f t="shared" si="2"/>
        <v>-</v>
      </c>
      <c r="X9" s="63"/>
      <c r="Y9" s="63"/>
      <c r="Z9" s="35" t="str">
        <f t="shared" si="3"/>
        <v>-</v>
      </c>
      <c r="AA9" s="63">
        <v>4355</v>
      </c>
      <c r="AB9" s="63">
        <v>5111</v>
      </c>
      <c r="AC9" s="35">
        <f t="shared" si="4"/>
        <v>117.35935706084959</v>
      </c>
      <c r="AD9" s="63">
        <v>14744</v>
      </c>
      <c r="AE9" s="63">
        <v>39474.2</v>
      </c>
      <c r="AF9" s="35">
        <f t="shared" si="5"/>
        <v>267.7306022788931</v>
      </c>
      <c r="AG9" s="63"/>
      <c r="AH9" s="63"/>
      <c r="AI9" s="35"/>
      <c r="AJ9" s="33"/>
      <c r="AK9" s="33"/>
      <c r="AL9" s="35"/>
      <c r="AM9" s="63">
        <v>140190</v>
      </c>
      <c r="AN9" s="63">
        <v>143312.97</v>
      </c>
      <c r="AO9" s="35">
        <f t="shared" si="6"/>
        <v>102.22766959126899</v>
      </c>
      <c r="AP9" s="33"/>
      <c r="AQ9" s="33"/>
      <c r="AR9" s="35"/>
      <c r="AS9" s="63">
        <v>50</v>
      </c>
      <c r="AT9" s="63">
        <v>51</v>
      </c>
      <c r="AU9" s="35" t="s">
        <v>63</v>
      </c>
      <c r="AV9" s="63"/>
      <c r="AW9" s="63"/>
      <c r="AX9" s="35" t="str">
        <f aca="true" t="shared" si="18" ref="AX9:AX27">IF(AW9&lt;&gt;0,AW9/AV9*100,"-")</f>
        <v>-</v>
      </c>
      <c r="AY9" s="35"/>
      <c r="AZ9" s="35"/>
      <c r="BA9" s="35"/>
      <c r="BB9" s="33"/>
      <c r="BC9" s="33"/>
      <c r="BD9" s="35"/>
      <c r="BE9" s="63"/>
      <c r="BF9" s="63"/>
      <c r="BG9" s="35" t="str">
        <f aca="true" t="shared" si="19" ref="BG9:BG27">IF(BF9&lt;&gt;0,BF9/BE9*100,"-")</f>
        <v>-</v>
      </c>
      <c r="BH9" s="63"/>
      <c r="BI9" s="63"/>
      <c r="BJ9" s="35" t="str">
        <f t="shared" si="7"/>
        <v>-</v>
      </c>
      <c r="BK9" s="63"/>
      <c r="BL9" s="63"/>
      <c r="BM9" s="35"/>
      <c r="BN9" s="63"/>
      <c r="BO9" s="63"/>
      <c r="BP9" s="35"/>
      <c r="BQ9" s="63">
        <v>49</v>
      </c>
      <c r="BR9" s="63">
        <v>110.41</v>
      </c>
      <c r="BS9" s="35"/>
      <c r="BT9" s="63"/>
      <c r="BU9" s="33"/>
      <c r="BV9" s="35"/>
      <c r="BW9" s="63"/>
      <c r="BX9" s="63"/>
      <c r="BY9" s="35" t="str">
        <f t="shared" si="8"/>
        <v>-</v>
      </c>
      <c r="BZ9" s="36"/>
      <c r="CA9" s="36"/>
      <c r="CB9" s="35"/>
      <c r="CC9" s="37"/>
      <c r="CD9" s="63"/>
      <c r="CE9" s="63"/>
      <c r="CF9" s="37"/>
      <c r="CG9" s="33"/>
      <c r="CH9" s="33"/>
      <c r="CI9" s="35"/>
      <c r="CJ9" s="63">
        <v>159388</v>
      </c>
      <c r="CK9" s="63">
        <v>188059.58000000002</v>
      </c>
      <c r="CL9" s="35">
        <f t="shared" si="9"/>
        <v>117.98854367957439</v>
      </c>
      <c r="CM9" s="38"/>
      <c r="CN9" s="38"/>
      <c r="CO9" s="35"/>
      <c r="CP9" s="36"/>
      <c r="CQ9" s="36"/>
      <c r="CR9" s="35"/>
      <c r="CS9" s="63"/>
      <c r="CT9" s="63"/>
      <c r="CU9" s="35" t="str">
        <f>IF(CT9&lt;&gt;0,CT9/CS9*100,"-")</f>
        <v>-</v>
      </c>
      <c r="CV9" s="39"/>
      <c r="CW9" s="39"/>
      <c r="CX9" s="35"/>
      <c r="CY9" s="63"/>
      <c r="CZ9" s="63"/>
      <c r="DA9" s="35" t="str">
        <f t="shared" si="10"/>
        <v>-</v>
      </c>
      <c r="DB9" s="36"/>
      <c r="DC9" s="36"/>
      <c r="DD9" s="35"/>
      <c r="DE9" s="63"/>
      <c r="DF9" s="63"/>
      <c r="DG9" s="35"/>
      <c r="DH9" s="63"/>
      <c r="DI9" s="63"/>
      <c r="DJ9" s="35" t="str">
        <f t="shared" si="11"/>
        <v>-</v>
      </c>
      <c r="DK9" s="63"/>
      <c r="DL9" s="63">
        <v>515.6</v>
      </c>
      <c r="DM9" s="35"/>
      <c r="DN9" s="35"/>
      <c r="DO9" s="35"/>
      <c r="DP9" s="35">
        <v>0</v>
      </c>
      <c r="DQ9" s="63"/>
      <c r="DR9" s="63"/>
      <c r="DS9" s="35" t="str">
        <f aca="true" t="shared" si="20" ref="DS9:DS24">IF(DR9&lt;&gt;0,DR9/DQ9*100,"-")</f>
        <v>-</v>
      </c>
      <c r="DT9" s="63"/>
      <c r="DU9" s="63"/>
      <c r="DV9" s="35" t="str">
        <f t="shared" si="13"/>
        <v>-</v>
      </c>
      <c r="DW9" s="40"/>
      <c r="DX9" s="42">
        <v>0</v>
      </c>
      <c r="DY9" s="35"/>
      <c r="DZ9" s="38"/>
      <c r="EA9" s="38"/>
      <c r="EB9" s="35" t="str">
        <f t="shared" si="14"/>
        <v>-</v>
      </c>
      <c r="EC9" s="40"/>
      <c r="ED9" s="63">
        <v>0</v>
      </c>
      <c r="EE9" s="63">
        <v>515.6</v>
      </c>
      <c r="EF9" s="35"/>
      <c r="EG9" s="41">
        <f t="shared" si="15"/>
        <v>159388</v>
      </c>
      <c r="EH9" s="41">
        <f t="shared" si="16"/>
        <v>188575.18000000002</v>
      </c>
      <c r="EI9" s="35">
        <f t="shared" si="17"/>
        <v>118.31203101864634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4</v>
      </c>
      <c r="B10" s="13" t="s">
        <v>32</v>
      </c>
      <c r="C10" s="21"/>
      <c r="D10" s="21"/>
      <c r="E10" s="21"/>
      <c r="F10" s="22"/>
      <c r="G10" s="22"/>
      <c r="H10" s="23"/>
      <c r="I10" s="63"/>
      <c r="J10" s="63"/>
      <c r="K10" s="35" t="str">
        <f aca="true" t="shared" si="21" ref="K10:K27">IF(J10&lt;&gt;0,J10/I10*100,"-")</f>
        <v>-</v>
      </c>
      <c r="L10" s="63"/>
      <c r="M10" s="63"/>
      <c r="N10" s="35" t="str">
        <f t="shared" si="0"/>
        <v>-</v>
      </c>
      <c r="O10" s="35"/>
      <c r="P10" s="35"/>
      <c r="Q10" s="35"/>
      <c r="R10" s="63"/>
      <c r="S10" s="33"/>
      <c r="T10" s="35" t="str">
        <f t="shared" si="1"/>
        <v>-</v>
      </c>
      <c r="U10" s="63"/>
      <c r="V10" s="63"/>
      <c r="W10" s="35" t="str">
        <f t="shared" si="2"/>
        <v>-</v>
      </c>
      <c r="X10" s="63"/>
      <c r="Y10" s="63"/>
      <c r="Z10" s="35" t="str">
        <f t="shared" si="3"/>
        <v>-</v>
      </c>
      <c r="AA10" s="63">
        <v>3360</v>
      </c>
      <c r="AB10" s="63">
        <v>4007</v>
      </c>
      <c r="AC10" s="35">
        <f t="shared" si="4"/>
        <v>119.2559523809524</v>
      </c>
      <c r="AD10" s="63">
        <v>33540</v>
      </c>
      <c r="AE10" s="63">
        <v>40117.58</v>
      </c>
      <c r="AF10" s="35">
        <f t="shared" si="5"/>
        <v>119.61115086463924</v>
      </c>
      <c r="AG10" s="63"/>
      <c r="AH10" s="63"/>
      <c r="AI10" s="35"/>
      <c r="AJ10" s="33"/>
      <c r="AK10" s="33"/>
      <c r="AL10" s="35"/>
      <c r="AM10" s="63">
        <v>167600</v>
      </c>
      <c r="AN10" s="63">
        <v>170761.05</v>
      </c>
      <c r="AO10" s="35">
        <f t="shared" si="6"/>
        <v>101.88606801909307</v>
      </c>
      <c r="AP10" s="33"/>
      <c r="AQ10" s="33"/>
      <c r="AR10" s="35"/>
      <c r="AS10" s="63"/>
      <c r="AT10" s="63"/>
      <c r="AU10" s="35" t="str">
        <f aca="true" t="shared" si="22" ref="AU10:AU27">IF(AT10&lt;&gt;0,AT10/AS10*100,"-")</f>
        <v>-</v>
      </c>
      <c r="AV10" s="63"/>
      <c r="AW10" s="63"/>
      <c r="AX10" s="35" t="str">
        <f t="shared" si="18"/>
        <v>-</v>
      </c>
      <c r="AY10" s="35"/>
      <c r="AZ10" s="35"/>
      <c r="BA10" s="35"/>
      <c r="BB10" s="33"/>
      <c r="BC10" s="33"/>
      <c r="BD10" s="35"/>
      <c r="BE10" s="63">
        <v>170</v>
      </c>
      <c r="BF10" s="63">
        <v>254.61</v>
      </c>
      <c r="BG10" s="35">
        <f t="shared" si="19"/>
        <v>149.77058823529413</v>
      </c>
      <c r="BH10" s="63"/>
      <c r="BI10" s="63"/>
      <c r="BJ10" s="35" t="str">
        <f t="shared" si="7"/>
        <v>-</v>
      </c>
      <c r="BK10" s="63"/>
      <c r="BL10" s="63"/>
      <c r="BM10" s="35"/>
      <c r="BN10" s="63"/>
      <c r="BO10" s="63"/>
      <c r="BP10" s="35"/>
      <c r="BQ10" s="63"/>
      <c r="BR10" s="63">
        <v>11.9</v>
      </c>
      <c r="BS10" s="35"/>
      <c r="BT10" s="63"/>
      <c r="BU10" s="33"/>
      <c r="BV10" s="35"/>
      <c r="BW10" s="63"/>
      <c r="BX10" s="63"/>
      <c r="BY10" s="35" t="str">
        <f t="shared" si="8"/>
        <v>-</v>
      </c>
      <c r="BZ10" s="36"/>
      <c r="CA10" s="36"/>
      <c r="CB10" s="35"/>
      <c r="CC10" s="37"/>
      <c r="CD10" s="63"/>
      <c r="CE10" s="63"/>
      <c r="CF10" s="37"/>
      <c r="CG10" s="33"/>
      <c r="CH10" s="33"/>
      <c r="CI10" s="35"/>
      <c r="CJ10" s="63">
        <v>204670</v>
      </c>
      <c r="CK10" s="63">
        <v>215152.14</v>
      </c>
      <c r="CL10" s="35">
        <f t="shared" si="9"/>
        <v>105.12148336346314</v>
      </c>
      <c r="CM10" s="38"/>
      <c r="CN10" s="38"/>
      <c r="CO10" s="35" t="str">
        <f>IF(CN10&lt;&gt;0,CN10/CM10*100,"-")</f>
        <v>-</v>
      </c>
      <c r="CP10" s="36"/>
      <c r="CQ10" s="36"/>
      <c r="CR10" s="35"/>
      <c r="CS10" s="63"/>
      <c r="CT10" s="63">
        <v>15.29</v>
      </c>
      <c r="CU10" s="35"/>
      <c r="CV10" s="39"/>
      <c r="CW10" s="39"/>
      <c r="CX10" s="35"/>
      <c r="CY10" s="63"/>
      <c r="CZ10" s="63"/>
      <c r="DA10" s="35" t="str">
        <f t="shared" si="10"/>
        <v>-</v>
      </c>
      <c r="DB10" s="36"/>
      <c r="DC10" s="36"/>
      <c r="DD10" s="35"/>
      <c r="DE10" s="63"/>
      <c r="DF10" s="63">
        <v>1011.5</v>
      </c>
      <c r="DG10" s="35"/>
      <c r="DH10" s="63"/>
      <c r="DI10" s="63"/>
      <c r="DJ10" s="35" t="str">
        <f t="shared" si="11"/>
        <v>-</v>
      </c>
      <c r="DK10" s="63">
        <v>4506.666666666667</v>
      </c>
      <c r="DL10" s="63">
        <v>3709</v>
      </c>
      <c r="DM10" s="35">
        <f t="shared" si="12"/>
        <v>82.30029585798816</v>
      </c>
      <c r="DN10" s="35"/>
      <c r="DO10" s="35"/>
      <c r="DP10" s="35">
        <v>0</v>
      </c>
      <c r="DQ10" s="63"/>
      <c r="DR10" s="63"/>
      <c r="DS10" s="35" t="str">
        <f t="shared" si="20"/>
        <v>-</v>
      </c>
      <c r="DT10" s="63"/>
      <c r="DU10" s="63"/>
      <c r="DV10" s="35" t="str">
        <f t="shared" si="13"/>
        <v>-</v>
      </c>
      <c r="DW10" s="40"/>
      <c r="DX10" s="42">
        <v>0</v>
      </c>
      <c r="DY10" s="35"/>
      <c r="DZ10" s="38"/>
      <c r="EA10" s="38"/>
      <c r="EB10" s="35" t="str">
        <f t="shared" si="14"/>
        <v>-</v>
      </c>
      <c r="EC10" s="40"/>
      <c r="ED10" s="63">
        <v>4506.666666666667</v>
      </c>
      <c r="EE10" s="63">
        <v>4735.79</v>
      </c>
      <c r="EF10" s="35">
        <f aca="true" t="shared" si="23" ref="EF10:EF25">IF(EE10&lt;&gt;0,EE10/ED10*100,"-")</f>
        <v>105.08409763313608</v>
      </c>
      <c r="EG10" s="41">
        <f t="shared" si="15"/>
        <v>209176.66666666666</v>
      </c>
      <c r="EH10" s="41">
        <f t="shared" si="16"/>
        <v>219887.93000000002</v>
      </c>
      <c r="EI10" s="35">
        <f t="shared" si="17"/>
        <v>105.1206778958775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6</v>
      </c>
      <c r="B11" s="13" t="s">
        <v>17</v>
      </c>
      <c r="C11" s="21"/>
      <c r="D11" s="21"/>
      <c r="E11" s="21"/>
      <c r="F11" s="22"/>
      <c r="G11" s="22"/>
      <c r="H11" s="23"/>
      <c r="I11" s="63"/>
      <c r="J11" s="63"/>
      <c r="K11" s="35" t="str">
        <f t="shared" si="21"/>
        <v>-</v>
      </c>
      <c r="L11" s="63">
        <v>5200</v>
      </c>
      <c r="M11" s="63">
        <v>5260</v>
      </c>
      <c r="N11" s="35">
        <f t="shared" si="0"/>
        <v>101.15384615384615</v>
      </c>
      <c r="O11" s="35"/>
      <c r="P11" s="35"/>
      <c r="Q11" s="35"/>
      <c r="R11" s="63"/>
      <c r="S11" s="33"/>
      <c r="T11" s="35" t="str">
        <f t="shared" si="1"/>
        <v>-</v>
      </c>
      <c r="U11" s="63"/>
      <c r="V11" s="63"/>
      <c r="W11" s="35" t="str">
        <f t="shared" si="2"/>
        <v>-</v>
      </c>
      <c r="X11" s="63"/>
      <c r="Y11" s="63"/>
      <c r="Z11" s="35" t="str">
        <f t="shared" si="3"/>
        <v>-</v>
      </c>
      <c r="AA11" s="63">
        <v>24900</v>
      </c>
      <c r="AB11" s="63">
        <v>27171</v>
      </c>
      <c r="AC11" s="35">
        <f t="shared" si="4"/>
        <v>109.12048192771084</v>
      </c>
      <c r="AD11" s="63">
        <v>100900</v>
      </c>
      <c r="AE11" s="63">
        <v>110827.35</v>
      </c>
      <c r="AF11" s="35">
        <f t="shared" si="5"/>
        <v>109.83880079286423</v>
      </c>
      <c r="AG11" s="63"/>
      <c r="AH11" s="63"/>
      <c r="AI11" s="35"/>
      <c r="AJ11" s="33"/>
      <c r="AK11" s="33"/>
      <c r="AL11" s="35"/>
      <c r="AM11" s="63">
        <v>333400</v>
      </c>
      <c r="AN11" s="63">
        <v>342033.49</v>
      </c>
      <c r="AO11" s="35">
        <f t="shared" si="6"/>
        <v>102.58952909418116</v>
      </c>
      <c r="AP11" s="33"/>
      <c r="AQ11" s="33"/>
      <c r="AR11" s="35"/>
      <c r="AS11" s="63"/>
      <c r="AT11" s="63"/>
      <c r="AU11" s="35" t="str">
        <f t="shared" si="22"/>
        <v>-</v>
      </c>
      <c r="AV11" s="63">
        <v>0</v>
      </c>
      <c r="AW11" s="63">
        <v>121.2</v>
      </c>
      <c r="AX11" s="35" t="e">
        <f t="shared" si="18"/>
        <v>#DIV/0!</v>
      </c>
      <c r="AY11" s="35"/>
      <c r="AZ11" s="35"/>
      <c r="BA11" s="35"/>
      <c r="BB11" s="33"/>
      <c r="BC11" s="33"/>
      <c r="BD11" s="35"/>
      <c r="BE11" s="63"/>
      <c r="BF11" s="63">
        <v>126.54</v>
      </c>
      <c r="BG11" s="35"/>
      <c r="BH11" s="63"/>
      <c r="BI11" s="63"/>
      <c r="BJ11" s="35" t="str">
        <f t="shared" si="7"/>
        <v>-</v>
      </c>
      <c r="BK11" s="63"/>
      <c r="BL11" s="63"/>
      <c r="BM11" s="35"/>
      <c r="BN11" s="63"/>
      <c r="BO11" s="63"/>
      <c r="BP11" s="35"/>
      <c r="BQ11" s="63">
        <v>50</v>
      </c>
      <c r="BR11" s="63">
        <v>107.61</v>
      </c>
      <c r="BS11" s="35"/>
      <c r="BT11" s="63"/>
      <c r="BU11" s="33"/>
      <c r="BV11" s="35"/>
      <c r="BW11" s="63"/>
      <c r="BX11" s="63"/>
      <c r="BY11" s="35" t="str">
        <f t="shared" si="8"/>
        <v>-</v>
      </c>
      <c r="BZ11" s="36"/>
      <c r="CA11" s="36"/>
      <c r="CB11" s="35"/>
      <c r="CC11" s="37"/>
      <c r="CD11" s="63"/>
      <c r="CE11" s="63"/>
      <c r="CF11" s="37"/>
      <c r="CG11" s="33"/>
      <c r="CH11" s="33"/>
      <c r="CI11" s="35"/>
      <c r="CJ11" s="63">
        <v>464450</v>
      </c>
      <c r="CK11" s="63">
        <v>485647.19</v>
      </c>
      <c r="CL11" s="35">
        <f t="shared" si="9"/>
        <v>104.56393368500376</v>
      </c>
      <c r="CM11" s="38"/>
      <c r="CN11" s="38"/>
      <c r="CO11" s="35"/>
      <c r="CP11" s="36"/>
      <c r="CQ11" s="36"/>
      <c r="CR11" s="35"/>
      <c r="CS11" s="63"/>
      <c r="CT11" s="63">
        <v>227.51</v>
      </c>
      <c r="CU11" s="35"/>
      <c r="CV11" s="39"/>
      <c r="CW11" s="39"/>
      <c r="CX11" s="35"/>
      <c r="CY11" s="63"/>
      <c r="CZ11" s="63"/>
      <c r="DA11" s="35" t="str">
        <f t="shared" si="10"/>
        <v>-</v>
      </c>
      <c r="DB11" s="36"/>
      <c r="DC11" s="36"/>
      <c r="DD11" s="35"/>
      <c r="DE11" s="63"/>
      <c r="DF11" s="63"/>
      <c r="DG11" s="35"/>
      <c r="DH11" s="63"/>
      <c r="DI11" s="63"/>
      <c r="DJ11" s="35" t="str">
        <f t="shared" si="11"/>
        <v>-</v>
      </c>
      <c r="DK11" s="63">
        <v>8000</v>
      </c>
      <c r="DL11" s="63">
        <v>6400</v>
      </c>
      <c r="DM11" s="35">
        <f t="shared" si="12"/>
        <v>80</v>
      </c>
      <c r="DN11" s="35"/>
      <c r="DO11" s="35"/>
      <c r="DP11" s="35">
        <v>0</v>
      </c>
      <c r="DQ11" s="63"/>
      <c r="DR11" s="63"/>
      <c r="DS11" s="35" t="str">
        <f t="shared" si="20"/>
        <v>-</v>
      </c>
      <c r="DT11" s="63"/>
      <c r="DU11" s="63"/>
      <c r="DV11" s="35" t="str">
        <f t="shared" si="13"/>
        <v>-</v>
      </c>
      <c r="DW11" s="40"/>
      <c r="DX11" s="42">
        <v>0</v>
      </c>
      <c r="DY11" s="35"/>
      <c r="DZ11" s="38"/>
      <c r="EA11" s="38"/>
      <c r="EB11" s="35" t="str">
        <f t="shared" si="14"/>
        <v>-</v>
      </c>
      <c r="EC11" s="40"/>
      <c r="ED11" s="63">
        <v>8000</v>
      </c>
      <c r="EE11" s="63">
        <v>6627.51</v>
      </c>
      <c r="EF11" s="35">
        <f t="shared" si="23"/>
        <v>82.843875</v>
      </c>
      <c r="EG11" s="41">
        <f t="shared" si="15"/>
        <v>472450</v>
      </c>
      <c r="EH11" s="41">
        <f t="shared" si="16"/>
        <v>492274.7</v>
      </c>
      <c r="EI11" s="35">
        <f t="shared" si="17"/>
        <v>104.19614774050163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8</v>
      </c>
      <c r="B12" s="13" t="s">
        <v>18</v>
      </c>
      <c r="C12" s="21"/>
      <c r="D12" s="21"/>
      <c r="E12" s="21"/>
      <c r="F12" s="22"/>
      <c r="G12" s="22"/>
      <c r="H12" s="23"/>
      <c r="I12" s="63"/>
      <c r="J12" s="63"/>
      <c r="K12" s="35" t="str">
        <f t="shared" si="21"/>
        <v>-</v>
      </c>
      <c r="L12" s="63"/>
      <c r="M12" s="63"/>
      <c r="N12" s="35" t="str">
        <f t="shared" si="0"/>
        <v>-</v>
      </c>
      <c r="O12" s="35"/>
      <c r="P12" s="35"/>
      <c r="Q12" s="35"/>
      <c r="R12" s="63"/>
      <c r="S12" s="33"/>
      <c r="T12" s="35" t="str">
        <f t="shared" si="1"/>
        <v>-</v>
      </c>
      <c r="U12" s="63"/>
      <c r="V12" s="63"/>
      <c r="W12" s="35" t="str">
        <f t="shared" si="2"/>
        <v>-</v>
      </c>
      <c r="X12" s="63"/>
      <c r="Y12" s="63"/>
      <c r="Z12" s="35" t="str">
        <f t="shared" si="3"/>
        <v>-</v>
      </c>
      <c r="AA12" s="63">
        <v>6086</v>
      </c>
      <c r="AB12" s="63">
        <v>8437</v>
      </c>
      <c r="AC12" s="35">
        <f t="shared" si="4"/>
        <v>138.62964180085442</v>
      </c>
      <c r="AD12" s="63">
        <v>234175</v>
      </c>
      <c r="AE12" s="63">
        <v>258278.29</v>
      </c>
      <c r="AF12" s="35">
        <f t="shared" si="5"/>
        <v>110.29285363510195</v>
      </c>
      <c r="AG12" s="63"/>
      <c r="AH12" s="63"/>
      <c r="AI12" s="35"/>
      <c r="AJ12" s="33"/>
      <c r="AK12" s="33"/>
      <c r="AL12" s="35"/>
      <c r="AM12" s="63">
        <v>180568</v>
      </c>
      <c r="AN12" s="63">
        <v>206201.01</v>
      </c>
      <c r="AO12" s="35">
        <f t="shared" si="6"/>
        <v>114.19576558415667</v>
      </c>
      <c r="AP12" s="33"/>
      <c r="AQ12" s="33"/>
      <c r="AR12" s="35"/>
      <c r="AS12" s="63"/>
      <c r="AT12" s="63">
        <v>51</v>
      </c>
      <c r="AU12" s="35" t="e">
        <f t="shared" si="22"/>
        <v>#DIV/0!</v>
      </c>
      <c r="AV12" s="63"/>
      <c r="AW12" s="63"/>
      <c r="AX12" s="35" t="str">
        <f t="shared" si="18"/>
        <v>-</v>
      </c>
      <c r="AY12" s="35"/>
      <c r="AZ12" s="35"/>
      <c r="BA12" s="35"/>
      <c r="BB12" s="33"/>
      <c r="BC12" s="33"/>
      <c r="BD12" s="35"/>
      <c r="BE12" s="63">
        <v>432</v>
      </c>
      <c r="BF12" s="63">
        <v>432.08</v>
      </c>
      <c r="BG12" s="35">
        <f t="shared" si="19"/>
        <v>100.0185185185185</v>
      </c>
      <c r="BH12" s="63"/>
      <c r="BI12" s="63"/>
      <c r="BJ12" s="35" t="str">
        <f t="shared" si="7"/>
        <v>-</v>
      </c>
      <c r="BK12" s="63"/>
      <c r="BL12" s="63"/>
      <c r="BM12" s="35"/>
      <c r="BN12" s="63"/>
      <c r="BO12" s="63"/>
      <c r="BP12" s="35"/>
      <c r="BQ12" s="63"/>
      <c r="BR12" s="63">
        <v>211.82</v>
      </c>
      <c r="BS12" s="35"/>
      <c r="BT12" s="63"/>
      <c r="BU12" s="33"/>
      <c r="BV12" s="35"/>
      <c r="BW12" s="63"/>
      <c r="BX12" s="63"/>
      <c r="BY12" s="35" t="str">
        <f t="shared" si="8"/>
        <v>-</v>
      </c>
      <c r="BZ12" s="36"/>
      <c r="CA12" s="36"/>
      <c r="CB12" s="35"/>
      <c r="CC12" s="37"/>
      <c r="CD12" s="63"/>
      <c r="CE12" s="63"/>
      <c r="CF12" s="37"/>
      <c r="CG12" s="33"/>
      <c r="CH12" s="33"/>
      <c r="CI12" s="35"/>
      <c r="CJ12" s="63">
        <v>421261</v>
      </c>
      <c r="CK12" s="63">
        <v>473611.2</v>
      </c>
      <c r="CL12" s="35">
        <f t="shared" si="9"/>
        <v>112.42702267715265</v>
      </c>
      <c r="CM12" s="38"/>
      <c r="CN12" s="38"/>
      <c r="CO12" s="35"/>
      <c r="CP12" s="36"/>
      <c r="CQ12" s="36"/>
      <c r="CR12" s="35"/>
      <c r="CS12" s="63"/>
      <c r="CT12" s="63">
        <v>2392.91</v>
      </c>
      <c r="CU12" s="35"/>
      <c r="CV12" s="39"/>
      <c r="CW12" s="39"/>
      <c r="CX12" s="35"/>
      <c r="CY12" s="63"/>
      <c r="CZ12" s="63"/>
      <c r="DA12" s="35" t="str">
        <f t="shared" si="10"/>
        <v>-</v>
      </c>
      <c r="DB12" s="36"/>
      <c r="DC12" s="36"/>
      <c r="DD12" s="35"/>
      <c r="DE12" s="63"/>
      <c r="DF12" s="63"/>
      <c r="DG12" s="35"/>
      <c r="DH12" s="63"/>
      <c r="DI12" s="63"/>
      <c r="DJ12" s="35" t="str">
        <f t="shared" si="11"/>
        <v>-</v>
      </c>
      <c r="DK12" s="63">
        <v>29900</v>
      </c>
      <c r="DL12" s="63">
        <v>28000.39</v>
      </c>
      <c r="DM12" s="35">
        <f t="shared" si="12"/>
        <v>93.64678929765886</v>
      </c>
      <c r="DN12" s="35"/>
      <c r="DO12" s="35"/>
      <c r="DP12" s="35">
        <v>0</v>
      </c>
      <c r="DQ12" s="63"/>
      <c r="DR12" s="63"/>
      <c r="DS12" s="35" t="str">
        <f t="shared" si="20"/>
        <v>-</v>
      </c>
      <c r="DT12" s="63">
        <v>800</v>
      </c>
      <c r="DU12" s="63">
        <v>500</v>
      </c>
      <c r="DV12" s="35">
        <f t="shared" si="13"/>
        <v>62.5</v>
      </c>
      <c r="DW12" s="40"/>
      <c r="DX12" s="42">
        <v>0</v>
      </c>
      <c r="DY12" s="35"/>
      <c r="DZ12" s="38"/>
      <c r="EA12" s="38"/>
      <c r="EB12" s="35" t="str">
        <f t="shared" si="14"/>
        <v>-</v>
      </c>
      <c r="EC12" s="40"/>
      <c r="ED12" s="63">
        <v>30700</v>
      </c>
      <c r="EE12" s="63">
        <v>30893.3</v>
      </c>
      <c r="EF12" s="35">
        <f t="shared" si="23"/>
        <v>100.62964169381108</v>
      </c>
      <c r="EG12" s="41">
        <f t="shared" si="15"/>
        <v>451961</v>
      </c>
      <c r="EH12" s="41">
        <f t="shared" si="16"/>
        <v>504504.5</v>
      </c>
      <c r="EI12" s="35">
        <f t="shared" si="17"/>
        <v>111.62567124154519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9</v>
      </c>
      <c r="B13" s="13" t="s">
        <v>19</v>
      </c>
      <c r="C13" s="21"/>
      <c r="D13" s="21"/>
      <c r="E13" s="21"/>
      <c r="F13" s="22"/>
      <c r="G13" s="22"/>
      <c r="H13" s="23"/>
      <c r="I13" s="63"/>
      <c r="J13" s="63"/>
      <c r="K13" s="35" t="str">
        <f t="shared" si="21"/>
        <v>-</v>
      </c>
      <c r="L13" s="63"/>
      <c r="M13" s="63"/>
      <c r="N13" s="35" t="str">
        <f t="shared" si="0"/>
        <v>-</v>
      </c>
      <c r="O13" s="35"/>
      <c r="P13" s="35"/>
      <c r="Q13" s="35"/>
      <c r="R13" s="63"/>
      <c r="S13" s="33"/>
      <c r="T13" s="35" t="str">
        <f t="shared" si="1"/>
        <v>-</v>
      </c>
      <c r="U13" s="63"/>
      <c r="V13" s="63"/>
      <c r="W13" s="35" t="str">
        <f t="shared" si="2"/>
        <v>-</v>
      </c>
      <c r="X13" s="63"/>
      <c r="Y13" s="63"/>
      <c r="Z13" s="35" t="str">
        <f t="shared" si="3"/>
        <v>-</v>
      </c>
      <c r="AA13" s="63">
        <v>8250</v>
      </c>
      <c r="AB13" s="63">
        <v>6674.4</v>
      </c>
      <c r="AC13" s="35">
        <f t="shared" si="4"/>
        <v>80.90181818181817</v>
      </c>
      <c r="AD13" s="63">
        <v>162880</v>
      </c>
      <c r="AE13" s="63">
        <v>206543.91</v>
      </c>
      <c r="AF13" s="35">
        <f t="shared" si="5"/>
        <v>126.80741036345778</v>
      </c>
      <c r="AG13" s="63"/>
      <c r="AH13" s="63"/>
      <c r="AI13" s="35"/>
      <c r="AJ13" s="33"/>
      <c r="AK13" s="33"/>
      <c r="AL13" s="35"/>
      <c r="AM13" s="63">
        <v>245500</v>
      </c>
      <c r="AN13" s="63">
        <v>344326.7</v>
      </c>
      <c r="AO13" s="35">
        <f t="shared" si="6"/>
        <v>140.25527494908349</v>
      </c>
      <c r="AP13" s="33"/>
      <c r="AQ13" s="33"/>
      <c r="AR13" s="35"/>
      <c r="AS13" s="63"/>
      <c r="AT13" s="63"/>
      <c r="AU13" s="35" t="str">
        <f t="shared" si="22"/>
        <v>-</v>
      </c>
      <c r="AV13" s="63"/>
      <c r="AW13" s="63"/>
      <c r="AX13" s="35" t="str">
        <f t="shared" si="18"/>
        <v>-</v>
      </c>
      <c r="AY13" s="35"/>
      <c r="AZ13" s="35"/>
      <c r="BA13" s="35"/>
      <c r="BB13" s="33"/>
      <c r="BC13" s="33"/>
      <c r="BD13" s="35"/>
      <c r="BE13" s="63">
        <v>400</v>
      </c>
      <c r="BF13" s="63">
        <v>307</v>
      </c>
      <c r="BG13" s="35">
        <f t="shared" si="19"/>
        <v>76.75</v>
      </c>
      <c r="BH13" s="63"/>
      <c r="BI13" s="63"/>
      <c r="BJ13" s="35" t="str">
        <f t="shared" si="7"/>
        <v>-</v>
      </c>
      <c r="BK13" s="63"/>
      <c r="BL13" s="63"/>
      <c r="BM13" s="35"/>
      <c r="BN13" s="63"/>
      <c r="BO13" s="63"/>
      <c r="BP13" s="35"/>
      <c r="BQ13" s="63">
        <v>300</v>
      </c>
      <c r="BR13" s="63">
        <v>50.99</v>
      </c>
      <c r="BS13" s="35">
        <f>IF(BR13&lt;&gt;0,BR13/BQ13*100,"-")</f>
        <v>16.99666666666667</v>
      </c>
      <c r="BT13" s="63"/>
      <c r="BU13" s="33"/>
      <c r="BV13" s="35"/>
      <c r="BW13" s="63"/>
      <c r="BX13" s="63"/>
      <c r="BY13" s="35" t="str">
        <f t="shared" si="8"/>
        <v>-</v>
      </c>
      <c r="BZ13" s="36"/>
      <c r="CA13" s="36"/>
      <c r="CB13" s="35"/>
      <c r="CC13" s="37"/>
      <c r="CD13" s="63"/>
      <c r="CE13" s="63"/>
      <c r="CF13" s="37"/>
      <c r="CG13" s="33"/>
      <c r="CH13" s="33"/>
      <c r="CI13" s="35"/>
      <c r="CJ13" s="63">
        <v>417330</v>
      </c>
      <c r="CK13" s="63">
        <v>557903</v>
      </c>
      <c r="CL13" s="35">
        <f t="shared" si="9"/>
        <v>133.68389523877985</v>
      </c>
      <c r="CM13" s="38"/>
      <c r="CN13" s="38"/>
      <c r="CO13" s="35"/>
      <c r="CP13" s="36"/>
      <c r="CQ13" s="36"/>
      <c r="CR13" s="35"/>
      <c r="CS13" s="63"/>
      <c r="CT13" s="63">
        <v>1646.82</v>
      </c>
      <c r="CU13" s="35"/>
      <c r="CV13" s="39"/>
      <c r="CW13" s="39"/>
      <c r="CX13" s="35"/>
      <c r="CY13" s="63"/>
      <c r="CZ13" s="63"/>
      <c r="DA13" s="35" t="str">
        <f t="shared" si="10"/>
        <v>-</v>
      </c>
      <c r="DB13" s="36"/>
      <c r="DC13" s="36"/>
      <c r="DD13" s="35"/>
      <c r="DE13" s="63"/>
      <c r="DF13" s="63"/>
      <c r="DG13" s="35"/>
      <c r="DH13" s="63"/>
      <c r="DI13" s="63"/>
      <c r="DJ13" s="35" t="str">
        <f t="shared" si="11"/>
        <v>-</v>
      </c>
      <c r="DK13" s="63">
        <v>41666.666666666664</v>
      </c>
      <c r="DL13" s="63">
        <v>43584</v>
      </c>
      <c r="DM13" s="35">
        <f t="shared" si="12"/>
        <v>104.6016</v>
      </c>
      <c r="DN13" s="35"/>
      <c r="DO13" s="35"/>
      <c r="DP13" s="35">
        <v>0</v>
      </c>
      <c r="DQ13" s="63"/>
      <c r="DR13" s="63"/>
      <c r="DS13" s="35" t="str">
        <f t="shared" si="20"/>
        <v>-</v>
      </c>
      <c r="DT13" s="63"/>
      <c r="DU13" s="63"/>
      <c r="DV13" s="35" t="str">
        <f t="shared" si="13"/>
        <v>-</v>
      </c>
      <c r="DW13" s="40"/>
      <c r="DX13" s="42">
        <v>0</v>
      </c>
      <c r="DY13" s="35"/>
      <c r="DZ13" s="38"/>
      <c r="EA13" s="38"/>
      <c r="EB13" s="35" t="str">
        <f t="shared" si="14"/>
        <v>-</v>
      </c>
      <c r="EC13" s="40"/>
      <c r="ED13" s="63">
        <v>41666.666666666664</v>
      </c>
      <c r="EE13" s="63">
        <v>45230.82</v>
      </c>
      <c r="EF13" s="35">
        <f t="shared" si="23"/>
        <v>108.55396800000001</v>
      </c>
      <c r="EG13" s="41">
        <f t="shared" si="15"/>
        <v>458996.6666666667</v>
      </c>
      <c r="EH13" s="41">
        <f t="shared" si="16"/>
        <v>603133.82</v>
      </c>
      <c r="EI13" s="35">
        <f t="shared" si="17"/>
        <v>131.40265797137232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10</v>
      </c>
      <c r="B14" s="13" t="s">
        <v>20</v>
      </c>
      <c r="C14" s="21"/>
      <c r="D14" s="21"/>
      <c r="E14" s="21"/>
      <c r="F14" s="22"/>
      <c r="G14" s="22"/>
      <c r="H14" s="23"/>
      <c r="I14" s="63">
        <v>2500</v>
      </c>
      <c r="J14" s="63">
        <v>16957.02</v>
      </c>
      <c r="K14" s="35">
        <f t="shared" si="21"/>
        <v>678.2808</v>
      </c>
      <c r="L14" s="63"/>
      <c r="M14" s="63"/>
      <c r="N14" s="35" t="str">
        <f t="shared" si="0"/>
        <v>-</v>
      </c>
      <c r="O14" s="35"/>
      <c r="P14" s="35"/>
      <c r="Q14" s="35"/>
      <c r="R14" s="63"/>
      <c r="S14" s="33"/>
      <c r="T14" s="35" t="str">
        <f t="shared" si="1"/>
        <v>-</v>
      </c>
      <c r="U14" s="63"/>
      <c r="V14" s="63"/>
      <c r="W14" s="35" t="str">
        <f t="shared" si="2"/>
        <v>-</v>
      </c>
      <c r="X14" s="63"/>
      <c r="Y14" s="63"/>
      <c r="Z14" s="35" t="str">
        <f t="shared" si="3"/>
        <v>-</v>
      </c>
      <c r="AA14" s="63">
        <v>367779</v>
      </c>
      <c r="AB14" s="63">
        <v>374954.74</v>
      </c>
      <c r="AC14" s="35">
        <f t="shared" si="4"/>
        <v>101.95110106884842</v>
      </c>
      <c r="AD14" s="63">
        <v>131598</v>
      </c>
      <c r="AE14" s="63">
        <v>169833.88</v>
      </c>
      <c r="AF14" s="35">
        <f t="shared" si="5"/>
        <v>129.0550616270764</v>
      </c>
      <c r="AG14" s="63"/>
      <c r="AH14" s="63">
        <v>1195.1</v>
      </c>
      <c r="AI14" s="35"/>
      <c r="AJ14" s="33"/>
      <c r="AK14" s="33"/>
      <c r="AL14" s="35"/>
      <c r="AM14" s="63">
        <v>440565</v>
      </c>
      <c r="AN14" s="63">
        <v>698474.28</v>
      </c>
      <c r="AO14" s="35">
        <f t="shared" si="6"/>
        <v>158.54057403561336</v>
      </c>
      <c r="AP14" s="33"/>
      <c r="AQ14" s="33"/>
      <c r="AR14" s="35"/>
      <c r="AS14" s="63">
        <v>0</v>
      </c>
      <c r="AT14" s="63">
        <v>1139</v>
      </c>
      <c r="AU14" s="35"/>
      <c r="AV14" s="63"/>
      <c r="AW14" s="63">
        <v>23800</v>
      </c>
      <c r="AX14" s="35" t="s">
        <v>63</v>
      </c>
      <c r="AY14" s="35"/>
      <c r="AZ14" s="35"/>
      <c r="BA14" s="35"/>
      <c r="BB14" s="33"/>
      <c r="BC14" s="33"/>
      <c r="BD14" s="35"/>
      <c r="BE14" s="63">
        <v>1600</v>
      </c>
      <c r="BF14" s="63">
        <v>1189.45</v>
      </c>
      <c r="BG14" s="35">
        <f t="shared" si="19"/>
        <v>74.340625</v>
      </c>
      <c r="BH14" s="63">
        <v>4000</v>
      </c>
      <c r="BI14" s="63">
        <v>19440</v>
      </c>
      <c r="BJ14" s="35">
        <v>69</v>
      </c>
      <c r="BK14" s="63"/>
      <c r="BL14" s="63"/>
      <c r="BM14" s="35"/>
      <c r="BN14" s="63"/>
      <c r="BO14" s="63">
        <v>900</v>
      </c>
      <c r="BP14" s="35"/>
      <c r="BQ14" s="63"/>
      <c r="BR14" s="63">
        <v>206.72</v>
      </c>
      <c r="BS14" s="35"/>
      <c r="BT14" s="63"/>
      <c r="BU14" s="33"/>
      <c r="BV14" s="35"/>
      <c r="BW14" s="63">
        <v>0</v>
      </c>
      <c r="BX14" s="63">
        <v>2048</v>
      </c>
      <c r="BY14" s="35">
        <v>19</v>
      </c>
      <c r="BZ14" s="36"/>
      <c r="CA14" s="36"/>
      <c r="CB14" s="35"/>
      <c r="CC14" s="37"/>
      <c r="CD14" s="63"/>
      <c r="CE14" s="63"/>
      <c r="CF14" s="37"/>
      <c r="CG14" s="33"/>
      <c r="CH14" s="33"/>
      <c r="CI14" s="35"/>
      <c r="CJ14" s="63">
        <v>948042</v>
      </c>
      <c r="CK14" s="63">
        <v>1310138.19</v>
      </c>
      <c r="CL14" s="35">
        <f t="shared" si="9"/>
        <v>138.19410848886443</v>
      </c>
      <c r="CM14" s="38"/>
      <c r="CN14" s="38"/>
      <c r="CO14" s="35"/>
      <c r="CP14" s="36"/>
      <c r="CQ14" s="36"/>
      <c r="CR14" s="35"/>
      <c r="CS14" s="63"/>
      <c r="CT14" s="63">
        <v>56207.76</v>
      </c>
      <c r="CU14" s="35"/>
      <c r="CV14" s="39"/>
      <c r="CW14" s="39"/>
      <c r="CX14" s="35"/>
      <c r="CY14" s="63"/>
      <c r="CZ14" s="63"/>
      <c r="DA14" s="35" t="str">
        <f t="shared" si="10"/>
        <v>-</v>
      </c>
      <c r="DB14" s="36"/>
      <c r="DC14" s="36"/>
      <c r="DD14" s="35"/>
      <c r="DE14" s="63"/>
      <c r="DF14" s="63"/>
      <c r="DG14" s="35"/>
      <c r="DH14" s="63"/>
      <c r="DI14" s="63"/>
      <c r="DJ14" s="35" t="str">
        <f t="shared" si="11"/>
        <v>-</v>
      </c>
      <c r="DK14" s="63">
        <v>71700</v>
      </c>
      <c r="DL14" s="63">
        <v>86051.41</v>
      </c>
      <c r="DM14" s="35">
        <f t="shared" si="12"/>
        <v>120.01591352859135</v>
      </c>
      <c r="DN14" s="35"/>
      <c r="DO14" s="35"/>
      <c r="DP14" s="35">
        <v>0</v>
      </c>
      <c r="DQ14" s="63">
        <v>0</v>
      </c>
      <c r="DR14" s="63"/>
      <c r="DS14" s="35" t="str">
        <f t="shared" si="20"/>
        <v>-</v>
      </c>
      <c r="DT14" s="63">
        <v>1800</v>
      </c>
      <c r="DU14" s="63">
        <v>900</v>
      </c>
      <c r="DV14" s="35">
        <f t="shared" si="13"/>
        <v>50</v>
      </c>
      <c r="DW14" s="40"/>
      <c r="DX14" s="42">
        <v>0</v>
      </c>
      <c r="DY14" s="35"/>
      <c r="DZ14" s="38"/>
      <c r="EA14" s="38"/>
      <c r="EB14" s="35" t="str">
        <f t="shared" si="14"/>
        <v>-</v>
      </c>
      <c r="EC14" s="40"/>
      <c r="ED14" s="63">
        <v>73500</v>
      </c>
      <c r="EE14" s="63">
        <v>143159.17</v>
      </c>
      <c r="EF14" s="35">
        <f t="shared" si="23"/>
        <v>194.77438095238097</v>
      </c>
      <c r="EG14" s="41">
        <f t="shared" si="15"/>
        <v>1021542</v>
      </c>
      <c r="EH14" s="41">
        <f t="shared" si="16"/>
        <v>1453297.3599999999</v>
      </c>
      <c r="EI14" s="35">
        <f t="shared" si="17"/>
        <v>142.26506203367066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>
        <v>13</v>
      </c>
      <c r="B15" s="13" t="s">
        <v>21</v>
      </c>
      <c r="C15" s="21"/>
      <c r="D15" s="21"/>
      <c r="E15" s="21"/>
      <c r="F15" s="22"/>
      <c r="G15" s="22"/>
      <c r="H15" s="23"/>
      <c r="I15" s="63"/>
      <c r="J15" s="63"/>
      <c r="K15" s="35" t="str">
        <f t="shared" si="21"/>
        <v>-</v>
      </c>
      <c r="L15" s="63"/>
      <c r="M15" s="63"/>
      <c r="N15" s="35" t="str">
        <f t="shared" si="0"/>
        <v>-</v>
      </c>
      <c r="O15" s="35"/>
      <c r="P15" s="35"/>
      <c r="Q15" s="35"/>
      <c r="R15" s="63"/>
      <c r="S15" s="33"/>
      <c r="T15" s="35" t="str">
        <f t="shared" si="1"/>
        <v>-</v>
      </c>
      <c r="U15" s="63"/>
      <c r="V15" s="63"/>
      <c r="W15" s="35" t="str">
        <f t="shared" si="2"/>
        <v>-</v>
      </c>
      <c r="X15" s="63"/>
      <c r="Y15" s="63"/>
      <c r="Z15" s="35" t="str">
        <f t="shared" si="3"/>
        <v>-</v>
      </c>
      <c r="AA15" s="63">
        <v>13328</v>
      </c>
      <c r="AB15" s="63">
        <v>18328</v>
      </c>
      <c r="AC15" s="35">
        <f t="shared" si="4"/>
        <v>137.51500600240095</v>
      </c>
      <c r="AD15" s="63">
        <v>198800</v>
      </c>
      <c r="AE15" s="63">
        <v>220459.97</v>
      </c>
      <c r="AF15" s="35">
        <f t="shared" si="5"/>
        <v>110.89535714285714</v>
      </c>
      <c r="AG15" s="63"/>
      <c r="AH15" s="63"/>
      <c r="AI15" s="35"/>
      <c r="AJ15" s="33"/>
      <c r="AK15" s="33"/>
      <c r="AL15" s="35"/>
      <c r="AM15" s="63">
        <v>139521</v>
      </c>
      <c r="AN15" s="63">
        <v>219474.51</v>
      </c>
      <c r="AO15" s="35">
        <f t="shared" si="6"/>
        <v>157.3057174188832</v>
      </c>
      <c r="AP15" s="33"/>
      <c r="AQ15" s="33"/>
      <c r="AR15" s="35"/>
      <c r="AS15" s="63"/>
      <c r="AT15" s="63">
        <v>1054</v>
      </c>
      <c r="AU15" s="35"/>
      <c r="AV15" s="63"/>
      <c r="AW15" s="63"/>
      <c r="AX15" s="35" t="str">
        <f t="shared" si="18"/>
        <v>-</v>
      </c>
      <c r="AY15" s="35"/>
      <c r="AZ15" s="35"/>
      <c r="BA15" s="35"/>
      <c r="BB15" s="33"/>
      <c r="BC15" s="33"/>
      <c r="BD15" s="35"/>
      <c r="BE15" s="63"/>
      <c r="BF15" s="63">
        <v>109.14</v>
      </c>
      <c r="BG15" s="35"/>
      <c r="BH15" s="63"/>
      <c r="BI15" s="63"/>
      <c r="BJ15" s="35" t="str">
        <f t="shared" si="7"/>
        <v>-</v>
      </c>
      <c r="BK15" s="63"/>
      <c r="BL15" s="63"/>
      <c r="BM15" s="35"/>
      <c r="BN15" s="63"/>
      <c r="BO15" s="63"/>
      <c r="BP15" s="35"/>
      <c r="BQ15" s="63"/>
      <c r="BR15" s="63">
        <v>39.1</v>
      </c>
      <c r="BS15" s="35"/>
      <c r="BT15" s="63"/>
      <c r="BU15" s="33"/>
      <c r="BV15" s="35"/>
      <c r="BW15" s="63"/>
      <c r="BX15" s="63"/>
      <c r="BY15" s="35" t="str">
        <f t="shared" si="8"/>
        <v>-</v>
      </c>
      <c r="BZ15" s="36"/>
      <c r="CA15" s="36"/>
      <c r="CB15" s="35"/>
      <c r="CC15" s="37"/>
      <c r="CD15" s="63"/>
      <c r="CE15" s="63"/>
      <c r="CF15" s="37"/>
      <c r="CG15" s="33"/>
      <c r="CH15" s="33"/>
      <c r="CI15" s="35"/>
      <c r="CJ15" s="63">
        <v>351649</v>
      </c>
      <c r="CK15" s="63">
        <v>459464.72</v>
      </c>
      <c r="CL15" s="35">
        <f t="shared" si="9"/>
        <v>130.66003884555337</v>
      </c>
      <c r="CM15" s="38"/>
      <c r="CN15" s="38"/>
      <c r="CO15" s="35"/>
      <c r="CP15" s="36"/>
      <c r="CQ15" s="36"/>
      <c r="CR15" s="35"/>
      <c r="CS15" s="63"/>
      <c r="CT15" s="63">
        <v>0.35</v>
      </c>
      <c r="CU15" s="35"/>
      <c r="CV15" s="39"/>
      <c r="CW15" s="39"/>
      <c r="CX15" s="35"/>
      <c r="CY15" s="63"/>
      <c r="CZ15" s="63"/>
      <c r="DA15" s="35" t="str">
        <f t="shared" si="10"/>
        <v>-</v>
      </c>
      <c r="DB15" s="36"/>
      <c r="DC15" s="36"/>
      <c r="DD15" s="35"/>
      <c r="DE15" s="63"/>
      <c r="DF15" s="63"/>
      <c r="DG15" s="35"/>
      <c r="DH15" s="63"/>
      <c r="DI15" s="63"/>
      <c r="DJ15" s="35" t="str">
        <f t="shared" si="11"/>
        <v>-</v>
      </c>
      <c r="DK15" s="63">
        <v>68615.66666666667</v>
      </c>
      <c r="DL15" s="63">
        <v>52117</v>
      </c>
      <c r="DM15" s="35">
        <f t="shared" si="12"/>
        <v>75.95495683687399</v>
      </c>
      <c r="DN15" s="35"/>
      <c r="DO15" s="35"/>
      <c r="DP15" s="35">
        <v>0</v>
      </c>
      <c r="DQ15" s="63"/>
      <c r="DR15" s="63"/>
      <c r="DS15" s="35" t="str">
        <f t="shared" si="20"/>
        <v>-</v>
      </c>
      <c r="DT15" s="63"/>
      <c r="DU15" s="63"/>
      <c r="DV15" s="35" t="str">
        <f t="shared" si="13"/>
        <v>-</v>
      </c>
      <c r="DW15" s="40"/>
      <c r="DX15" s="42">
        <v>0</v>
      </c>
      <c r="DY15" s="35"/>
      <c r="DZ15" s="38"/>
      <c r="EA15" s="38"/>
      <c r="EB15" s="35" t="str">
        <f t="shared" si="14"/>
        <v>-</v>
      </c>
      <c r="EC15" s="40"/>
      <c r="ED15" s="63">
        <v>68615.66666666667</v>
      </c>
      <c r="EE15" s="63">
        <v>52117.35</v>
      </c>
      <c r="EF15" s="35">
        <f t="shared" si="23"/>
        <v>75.95546692446331</v>
      </c>
      <c r="EG15" s="41">
        <f t="shared" si="15"/>
        <v>420264.6666666667</v>
      </c>
      <c r="EH15" s="41">
        <f t="shared" si="16"/>
        <v>511582.06999999995</v>
      </c>
      <c r="EI15" s="35">
        <f t="shared" si="17"/>
        <v>121.7285464556462</v>
      </c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ht="19.5" customHeight="1">
      <c r="A16" s="14">
        <v>14</v>
      </c>
      <c r="B16" s="13" t="s">
        <v>22</v>
      </c>
      <c r="C16" s="21"/>
      <c r="D16" s="21"/>
      <c r="E16" s="21"/>
      <c r="F16" s="22"/>
      <c r="G16" s="22"/>
      <c r="H16" s="23"/>
      <c r="I16" s="63"/>
      <c r="J16" s="63"/>
      <c r="K16" s="35" t="str">
        <f t="shared" si="21"/>
        <v>-</v>
      </c>
      <c r="L16" s="63"/>
      <c r="M16" s="63"/>
      <c r="N16" s="35" t="str">
        <f t="shared" si="0"/>
        <v>-</v>
      </c>
      <c r="O16" s="35"/>
      <c r="P16" s="35"/>
      <c r="Q16" s="35"/>
      <c r="R16" s="63"/>
      <c r="S16" s="38"/>
      <c r="T16" s="35" t="str">
        <f t="shared" si="1"/>
        <v>-</v>
      </c>
      <c r="U16" s="63"/>
      <c r="V16" s="63"/>
      <c r="W16" s="35" t="str">
        <f t="shared" si="2"/>
        <v>-</v>
      </c>
      <c r="X16" s="63"/>
      <c r="Y16" s="63"/>
      <c r="Z16" s="35" t="str">
        <f t="shared" si="3"/>
        <v>-</v>
      </c>
      <c r="AA16" s="63">
        <v>5711</v>
      </c>
      <c r="AB16" s="63">
        <v>5900.21</v>
      </c>
      <c r="AC16" s="35">
        <f t="shared" si="4"/>
        <v>103.3130800210121</v>
      </c>
      <c r="AD16" s="63">
        <v>162715</v>
      </c>
      <c r="AE16" s="63">
        <v>170962.59</v>
      </c>
      <c r="AF16" s="35">
        <f t="shared" si="5"/>
        <v>105.0687336754448</v>
      </c>
      <c r="AG16" s="63"/>
      <c r="AH16" s="63"/>
      <c r="AI16" s="35"/>
      <c r="AJ16" s="33"/>
      <c r="AK16" s="33"/>
      <c r="AL16" s="35"/>
      <c r="AM16" s="63">
        <v>199380</v>
      </c>
      <c r="AN16" s="63">
        <v>273207.83</v>
      </c>
      <c r="AO16" s="35">
        <f t="shared" si="6"/>
        <v>137.0287039823453</v>
      </c>
      <c r="AP16" s="33"/>
      <c r="AQ16" s="33"/>
      <c r="AR16" s="35"/>
      <c r="AS16" s="63"/>
      <c r="AT16" s="63">
        <v>34</v>
      </c>
      <c r="AU16" s="35" t="e">
        <f t="shared" si="22"/>
        <v>#DIV/0!</v>
      </c>
      <c r="AV16" s="63"/>
      <c r="AW16" s="63">
        <v>2327.19</v>
      </c>
      <c r="AX16" s="35"/>
      <c r="AY16" s="35"/>
      <c r="AZ16" s="35"/>
      <c r="BA16" s="35"/>
      <c r="BB16" s="33"/>
      <c r="BC16" s="33"/>
      <c r="BD16" s="35"/>
      <c r="BE16" s="63">
        <v>500</v>
      </c>
      <c r="BF16" s="63">
        <v>306</v>
      </c>
      <c r="BG16" s="35">
        <f t="shared" si="19"/>
        <v>61.199999999999996</v>
      </c>
      <c r="BH16" s="63"/>
      <c r="BI16" s="63"/>
      <c r="BJ16" s="35" t="str">
        <f t="shared" si="7"/>
        <v>-</v>
      </c>
      <c r="BK16" s="63"/>
      <c r="BL16" s="63"/>
      <c r="BM16" s="35"/>
      <c r="BN16" s="63"/>
      <c r="BO16" s="63"/>
      <c r="BP16" s="35"/>
      <c r="BQ16" s="63">
        <v>500</v>
      </c>
      <c r="BR16" s="63">
        <v>255.51</v>
      </c>
      <c r="BS16" s="35">
        <f>IF(BR16&lt;&gt;0,BR16/BQ16*100,"-")</f>
        <v>51.102000000000004</v>
      </c>
      <c r="BT16" s="63"/>
      <c r="BU16" s="33"/>
      <c r="BV16" s="35"/>
      <c r="BW16" s="63"/>
      <c r="BX16" s="63"/>
      <c r="BY16" s="35" t="str">
        <f t="shared" si="8"/>
        <v>-</v>
      </c>
      <c r="BZ16" s="36"/>
      <c r="CA16" s="36"/>
      <c r="CB16" s="35"/>
      <c r="CC16" s="37"/>
      <c r="CD16" s="63"/>
      <c r="CE16" s="63"/>
      <c r="CF16" s="37"/>
      <c r="CG16" s="33"/>
      <c r="CH16" s="33"/>
      <c r="CI16" s="35"/>
      <c r="CJ16" s="63">
        <v>368806</v>
      </c>
      <c r="CK16" s="63">
        <v>452993.33</v>
      </c>
      <c r="CL16" s="35">
        <f t="shared" si="9"/>
        <v>122.82699576471099</v>
      </c>
      <c r="CM16" s="38"/>
      <c r="CN16" s="38"/>
      <c r="CO16" s="35"/>
      <c r="CP16" s="36"/>
      <c r="CQ16" s="36"/>
      <c r="CR16" s="35"/>
      <c r="CS16" s="63"/>
      <c r="CT16" s="63"/>
      <c r="CU16" s="35" t="str">
        <f>IF(CT16&lt;&gt;0,CT16/CS16*100,"-")</f>
        <v>-</v>
      </c>
      <c r="CV16" s="39"/>
      <c r="CW16" s="39"/>
      <c r="CX16" s="35"/>
      <c r="CY16" s="63"/>
      <c r="CZ16" s="63"/>
      <c r="DA16" s="35" t="str">
        <f t="shared" si="10"/>
        <v>-</v>
      </c>
      <c r="DB16" s="36"/>
      <c r="DC16" s="36"/>
      <c r="DD16" s="35"/>
      <c r="DE16" s="63"/>
      <c r="DF16" s="63">
        <v>617.01</v>
      </c>
      <c r="DG16" s="35"/>
      <c r="DH16" s="63"/>
      <c r="DI16" s="63"/>
      <c r="DJ16" s="35" t="str">
        <f t="shared" si="11"/>
        <v>-</v>
      </c>
      <c r="DK16" s="63">
        <v>29755.666666666668</v>
      </c>
      <c r="DL16" s="63">
        <v>24045.19</v>
      </c>
      <c r="DM16" s="35">
        <f t="shared" si="12"/>
        <v>80.8087759194327</v>
      </c>
      <c r="DN16" s="35"/>
      <c r="DO16" s="33"/>
      <c r="DP16" s="35">
        <v>0</v>
      </c>
      <c r="DQ16" s="63"/>
      <c r="DR16" s="63"/>
      <c r="DS16" s="35" t="str">
        <f t="shared" si="20"/>
        <v>-</v>
      </c>
      <c r="DT16" s="63">
        <v>1760</v>
      </c>
      <c r="DU16" s="63">
        <v>1760</v>
      </c>
      <c r="DV16" s="35">
        <f t="shared" si="13"/>
        <v>100</v>
      </c>
      <c r="DW16" s="40"/>
      <c r="DX16" s="42">
        <v>0</v>
      </c>
      <c r="DY16" s="35"/>
      <c r="DZ16" s="38"/>
      <c r="EA16" s="38"/>
      <c r="EB16" s="35" t="str">
        <f t="shared" si="14"/>
        <v>-</v>
      </c>
      <c r="EC16" s="40"/>
      <c r="ED16" s="63">
        <v>31515.666666666668</v>
      </c>
      <c r="EE16" s="63">
        <v>26422.2</v>
      </c>
      <c r="EF16" s="35">
        <f t="shared" si="23"/>
        <v>83.83830264312986</v>
      </c>
      <c r="EG16" s="41">
        <f t="shared" si="15"/>
        <v>400321.6666666667</v>
      </c>
      <c r="EH16" s="41">
        <f t="shared" si="16"/>
        <v>479415.53</v>
      </c>
      <c r="EI16" s="35">
        <f t="shared" si="17"/>
        <v>119.75757744813546</v>
      </c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</row>
    <row r="17" spans="1:150" ht="19.5" customHeight="1">
      <c r="A17" s="14">
        <v>15</v>
      </c>
      <c r="B17" s="13" t="s">
        <v>23</v>
      </c>
      <c r="C17" s="21"/>
      <c r="D17" s="21"/>
      <c r="E17" s="21"/>
      <c r="F17" s="22"/>
      <c r="G17" s="22"/>
      <c r="H17" s="23"/>
      <c r="I17" s="63"/>
      <c r="J17" s="63">
        <v>370</v>
      </c>
      <c r="K17" s="35" t="s">
        <v>63</v>
      </c>
      <c r="L17" s="63"/>
      <c r="M17" s="63"/>
      <c r="N17" s="35" t="str">
        <f t="shared" si="0"/>
        <v>-</v>
      </c>
      <c r="O17" s="35"/>
      <c r="P17" s="35"/>
      <c r="Q17" s="35"/>
      <c r="R17" s="63"/>
      <c r="S17" s="33"/>
      <c r="T17" s="35" t="str">
        <f t="shared" si="1"/>
        <v>-</v>
      </c>
      <c r="U17" s="63">
        <v>229712</v>
      </c>
      <c r="V17" s="63">
        <v>381101.75</v>
      </c>
      <c r="W17" s="35">
        <f t="shared" si="2"/>
        <v>165.9041538970537</v>
      </c>
      <c r="X17" s="63">
        <v>540685</v>
      </c>
      <c r="Y17" s="63">
        <v>1275556.46</v>
      </c>
      <c r="Z17" s="35">
        <f t="shared" si="3"/>
        <v>235.9148968438185</v>
      </c>
      <c r="AA17" s="63">
        <v>229200</v>
      </c>
      <c r="AB17" s="63">
        <v>215777.81</v>
      </c>
      <c r="AC17" s="35">
        <f t="shared" si="4"/>
        <v>94.14389616055846</v>
      </c>
      <c r="AD17" s="63">
        <v>505970</v>
      </c>
      <c r="AE17" s="63">
        <v>559979.89</v>
      </c>
      <c r="AF17" s="35">
        <f t="shared" si="5"/>
        <v>110.67452418127557</v>
      </c>
      <c r="AG17" s="63"/>
      <c r="AH17" s="63"/>
      <c r="AI17" s="35"/>
      <c r="AJ17" s="33"/>
      <c r="AK17" s="33"/>
      <c r="AL17" s="35"/>
      <c r="AM17" s="63">
        <v>810347</v>
      </c>
      <c r="AN17" s="63">
        <v>1423607.6</v>
      </c>
      <c r="AO17" s="35">
        <f t="shared" si="6"/>
        <v>175.67876477607743</v>
      </c>
      <c r="AP17" s="33"/>
      <c r="AQ17" s="33"/>
      <c r="AR17" s="35"/>
      <c r="AS17" s="63"/>
      <c r="AT17" s="63"/>
      <c r="AU17" s="35" t="str">
        <f t="shared" si="22"/>
        <v>-</v>
      </c>
      <c r="AV17" s="63">
        <v>2926</v>
      </c>
      <c r="AW17" s="63">
        <v>14161</v>
      </c>
      <c r="AX17" s="35">
        <f t="shared" si="18"/>
        <v>483.9712918660287</v>
      </c>
      <c r="AY17" s="35"/>
      <c r="AZ17" s="35"/>
      <c r="BA17" s="35"/>
      <c r="BB17" s="33"/>
      <c r="BC17" s="33"/>
      <c r="BD17" s="35"/>
      <c r="BE17" s="63"/>
      <c r="BF17" s="63">
        <v>2325.6</v>
      </c>
      <c r="BG17" s="35"/>
      <c r="BH17" s="63"/>
      <c r="BI17" s="63"/>
      <c r="BJ17" s="35" t="str">
        <f t="shared" si="7"/>
        <v>-</v>
      </c>
      <c r="BK17" s="63"/>
      <c r="BL17" s="63"/>
      <c r="BM17" s="35"/>
      <c r="BN17" s="63"/>
      <c r="BO17" s="63"/>
      <c r="BP17" s="35"/>
      <c r="BQ17" s="63">
        <v>264</v>
      </c>
      <c r="BR17" s="63">
        <v>182.41</v>
      </c>
      <c r="BS17" s="35">
        <f>IF(BR17&lt;&gt;0,BR17/BQ17*100,"-")</f>
        <v>69.09469696969697</v>
      </c>
      <c r="BT17" s="63"/>
      <c r="BU17" s="33"/>
      <c r="BV17" s="35"/>
      <c r="BW17" s="63"/>
      <c r="BX17" s="63"/>
      <c r="BY17" s="35" t="str">
        <f t="shared" si="8"/>
        <v>-</v>
      </c>
      <c r="BZ17" s="36"/>
      <c r="CA17" s="36"/>
      <c r="CB17" s="35"/>
      <c r="CC17" s="37"/>
      <c r="CD17" s="63"/>
      <c r="CE17" s="63">
        <v>7361</v>
      </c>
      <c r="CF17" s="37"/>
      <c r="CG17" s="33"/>
      <c r="CH17" s="33"/>
      <c r="CI17" s="35"/>
      <c r="CJ17" s="63">
        <v>2319104</v>
      </c>
      <c r="CK17" s="63">
        <v>3880423.5199999996</v>
      </c>
      <c r="CL17" s="35">
        <f t="shared" si="9"/>
        <v>167.32425626448833</v>
      </c>
      <c r="CM17" s="38"/>
      <c r="CN17" s="38"/>
      <c r="CO17" s="35"/>
      <c r="CP17" s="36"/>
      <c r="CQ17" s="36"/>
      <c r="CR17" s="35"/>
      <c r="CS17" s="63"/>
      <c r="CT17" s="63">
        <v>750.57</v>
      </c>
      <c r="CU17" s="35"/>
      <c r="CV17" s="39"/>
      <c r="CW17" s="39"/>
      <c r="CX17" s="35"/>
      <c r="CY17" s="63"/>
      <c r="CZ17" s="63">
        <v>283096.61</v>
      </c>
      <c r="DA17" s="35"/>
      <c r="DB17" s="36"/>
      <c r="DC17" s="36"/>
      <c r="DD17" s="35"/>
      <c r="DE17" s="63"/>
      <c r="DF17" s="63"/>
      <c r="DG17" s="35"/>
      <c r="DH17" s="63"/>
      <c r="DI17" s="63">
        <v>327611.91</v>
      </c>
      <c r="DJ17" s="35"/>
      <c r="DK17" s="63">
        <v>89866.66666666667</v>
      </c>
      <c r="DL17" s="63">
        <v>103377.3</v>
      </c>
      <c r="DM17" s="35">
        <f t="shared" si="12"/>
        <v>115.03408753709199</v>
      </c>
      <c r="DN17" s="35"/>
      <c r="DO17" s="35"/>
      <c r="DP17" s="35">
        <v>0</v>
      </c>
      <c r="DQ17" s="63"/>
      <c r="DR17" s="63"/>
      <c r="DS17" s="35" t="str">
        <f t="shared" si="20"/>
        <v>-</v>
      </c>
      <c r="DT17" s="63">
        <v>18160</v>
      </c>
      <c r="DU17" s="63">
        <v>67810</v>
      </c>
      <c r="DV17" s="35">
        <f t="shared" si="13"/>
        <v>373.4030837004405</v>
      </c>
      <c r="DW17" s="40"/>
      <c r="DX17" s="42">
        <v>0</v>
      </c>
      <c r="DY17" s="35"/>
      <c r="DZ17" s="38"/>
      <c r="EA17" s="38"/>
      <c r="EB17" s="35" t="str">
        <f t="shared" si="14"/>
        <v>-</v>
      </c>
      <c r="EC17" s="40"/>
      <c r="ED17" s="63">
        <v>108026.66666666667</v>
      </c>
      <c r="EE17" s="63">
        <v>782646.3899999999</v>
      </c>
      <c r="EF17" s="35">
        <f t="shared" si="23"/>
        <v>724.4936960009873</v>
      </c>
      <c r="EG17" s="41">
        <f t="shared" si="15"/>
        <v>2427130.6666666665</v>
      </c>
      <c r="EH17" s="41">
        <f t="shared" si="16"/>
        <v>4663069.909999999</v>
      </c>
      <c r="EI17" s="35">
        <f t="shared" si="17"/>
        <v>192.12273875654543</v>
      </c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 ht="19.5" customHeight="1">
      <c r="A18" s="14">
        <v>16</v>
      </c>
      <c r="B18" s="13" t="s">
        <v>24</v>
      </c>
      <c r="C18" s="21"/>
      <c r="D18" s="21"/>
      <c r="E18" s="21"/>
      <c r="F18" s="22"/>
      <c r="G18" s="22"/>
      <c r="H18" s="23"/>
      <c r="I18" s="63"/>
      <c r="J18" s="63"/>
      <c r="K18" s="35" t="str">
        <f t="shared" si="21"/>
        <v>-</v>
      </c>
      <c r="L18" s="63">
        <v>15900</v>
      </c>
      <c r="M18" s="63">
        <v>15933.5</v>
      </c>
      <c r="N18" s="35"/>
      <c r="O18" s="35"/>
      <c r="P18" s="35"/>
      <c r="Q18" s="35"/>
      <c r="R18" s="63"/>
      <c r="S18" s="33"/>
      <c r="T18" s="35" t="str">
        <f t="shared" si="1"/>
        <v>-</v>
      </c>
      <c r="U18" s="63"/>
      <c r="V18" s="63"/>
      <c r="W18" s="35" t="str">
        <f t="shared" si="2"/>
        <v>-</v>
      </c>
      <c r="X18" s="63"/>
      <c r="Y18" s="63"/>
      <c r="Z18" s="35" t="str">
        <f t="shared" si="3"/>
        <v>-</v>
      </c>
      <c r="AA18" s="63">
        <v>27455</v>
      </c>
      <c r="AB18" s="63">
        <v>26289.04</v>
      </c>
      <c r="AC18" s="35">
        <f t="shared" si="4"/>
        <v>95.75319613913678</v>
      </c>
      <c r="AD18" s="63">
        <v>245909</v>
      </c>
      <c r="AE18" s="63">
        <v>247659.24</v>
      </c>
      <c r="AF18" s="35">
        <f t="shared" si="5"/>
        <v>100.71174296182734</v>
      </c>
      <c r="AG18" s="63"/>
      <c r="AH18" s="63"/>
      <c r="AI18" s="35"/>
      <c r="AJ18" s="33"/>
      <c r="AK18" s="33"/>
      <c r="AL18" s="35"/>
      <c r="AM18" s="63">
        <v>364881</v>
      </c>
      <c r="AN18" s="63">
        <v>383816.35</v>
      </c>
      <c r="AO18" s="35">
        <f t="shared" si="6"/>
        <v>105.18945902910812</v>
      </c>
      <c r="AP18" s="33"/>
      <c r="AQ18" s="33"/>
      <c r="AR18" s="35"/>
      <c r="AS18" s="63"/>
      <c r="AT18" s="63"/>
      <c r="AU18" s="35" t="str">
        <f t="shared" si="22"/>
        <v>-</v>
      </c>
      <c r="AV18" s="63"/>
      <c r="AW18" s="63">
        <v>561</v>
      </c>
      <c r="AX18" s="35"/>
      <c r="AY18" s="35"/>
      <c r="AZ18" s="35"/>
      <c r="BA18" s="35"/>
      <c r="BB18" s="33"/>
      <c r="BC18" s="33"/>
      <c r="BD18" s="35"/>
      <c r="BE18" s="63">
        <v>3426</v>
      </c>
      <c r="BF18" s="63">
        <v>1647.7</v>
      </c>
      <c r="BG18" s="35">
        <f t="shared" si="19"/>
        <v>48.09398715703445</v>
      </c>
      <c r="BH18" s="63"/>
      <c r="BI18" s="63"/>
      <c r="BJ18" s="35" t="str">
        <f t="shared" si="7"/>
        <v>-</v>
      </c>
      <c r="BK18" s="63"/>
      <c r="BL18" s="63"/>
      <c r="BM18" s="35"/>
      <c r="BN18" s="63"/>
      <c r="BO18" s="63"/>
      <c r="BP18" s="35"/>
      <c r="BQ18" s="63">
        <v>21</v>
      </c>
      <c r="BR18" s="63">
        <v>341.36</v>
      </c>
      <c r="BS18" s="35">
        <f>IF(BR18&lt;&gt;0,BR18/BQ18*100,"-")</f>
        <v>1625.5238095238094</v>
      </c>
      <c r="BT18" s="63"/>
      <c r="BU18" s="33"/>
      <c r="BV18" s="35"/>
      <c r="BW18" s="63">
        <v>31895</v>
      </c>
      <c r="BX18" s="63">
        <v>31921.6</v>
      </c>
      <c r="BY18" s="35">
        <v>1441.1</v>
      </c>
      <c r="BZ18" s="36"/>
      <c r="CA18" s="36"/>
      <c r="CB18" s="35"/>
      <c r="CC18" s="37"/>
      <c r="CD18" s="63"/>
      <c r="CE18" s="63"/>
      <c r="CF18" s="37"/>
      <c r="CG18" s="33"/>
      <c r="CH18" s="33"/>
      <c r="CI18" s="35"/>
      <c r="CJ18" s="63">
        <v>689487</v>
      </c>
      <c r="CK18" s="63">
        <v>708169.79</v>
      </c>
      <c r="CL18" s="35">
        <f t="shared" si="9"/>
        <v>102.70966530188387</v>
      </c>
      <c r="CM18" s="38"/>
      <c r="CN18" s="38"/>
      <c r="CO18" s="35"/>
      <c r="CP18" s="36"/>
      <c r="CQ18" s="36"/>
      <c r="CR18" s="35"/>
      <c r="CS18" s="63"/>
      <c r="CT18" s="63">
        <v>314.43</v>
      </c>
      <c r="CU18" s="35" t="s">
        <v>63</v>
      </c>
      <c r="CV18" s="39"/>
      <c r="CW18" s="39"/>
      <c r="CX18" s="35"/>
      <c r="CY18" s="63"/>
      <c r="CZ18" s="63"/>
      <c r="DA18" s="35" t="str">
        <f t="shared" si="10"/>
        <v>-</v>
      </c>
      <c r="DB18" s="36"/>
      <c r="DC18" s="36"/>
      <c r="DD18" s="35"/>
      <c r="DE18" s="63"/>
      <c r="DF18" s="63"/>
      <c r="DG18" s="35"/>
      <c r="DH18" s="63"/>
      <c r="DI18" s="63">
        <v>21658.19</v>
      </c>
      <c r="DJ18" s="35"/>
      <c r="DK18" s="63">
        <v>175240</v>
      </c>
      <c r="DL18" s="63">
        <v>99465.65</v>
      </c>
      <c r="DM18" s="35">
        <f t="shared" si="12"/>
        <v>56.75967244921251</v>
      </c>
      <c r="DN18" s="35"/>
      <c r="DO18" s="35"/>
      <c r="DP18" s="35">
        <v>0</v>
      </c>
      <c r="DQ18" s="63"/>
      <c r="DR18" s="63"/>
      <c r="DS18" s="35" t="str">
        <f t="shared" si="20"/>
        <v>-</v>
      </c>
      <c r="DT18" s="63">
        <v>24668</v>
      </c>
      <c r="DU18" s="63">
        <v>9564.31</v>
      </c>
      <c r="DV18" s="35">
        <f t="shared" si="13"/>
        <v>38.77213393870601</v>
      </c>
      <c r="DW18" s="40"/>
      <c r="DX18" s="42">
        <v>0</v>
      </c>
      <c r="DY18" s="35"/>
      <c r="DZ18" s="38"/>
      <c r="EA18" s="38"/>
      <c r="EB18" s="35" t="str">
        <f t="shared" si="14"/>
        <v>-</v>
      </c>
      <c r="EC18" s="40"/>
      <c r="ED18" s="63">
        <v>199908</v>
      </c>
      <c r="EE18" s="63">
        <v>131002.57999999999</v>
      </c>
      <c r="EF18" s="35">
        <f t="shared" si="23"/>
        <v>65.53143445985152</v>
      </c>
      <c r="EG18" s="41">
        <f t="shared" si="15"/>
        <v>889395</v>
      </c>
      <c r="EH18" s="41">
        <f t="shared" si="16"/>
        <v>839172.37</v>
      </c>
      <c r="EI18" s="35">
        <f t="shared" si="17"/>
        <v>94.35316928923594</v>
      </c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19" spans="1:150" ht="19.5" customHeight="1">
      <c r="A19" s="14">
        <v>19</v>
      </c>
      <c r="B19" s="13" t="s">
        <v>25</v>
      </c>
      <c r="C19" s="21"/>
      <c r="D19" s="21"/>
      <c r="E19" s="21"/>
      <c r="F19" s="22"/>
      <c r="G19" s="22"/>
      <c r="H19" s="23"/>
      <c r="I19" s="63"/>
      <c r="J19" s="63"/>
      <c r="K19" s="35" t="str">
        <f t="shared" si="21"/>
        <v>-</v>
      </c>
      <c r="L19" s="63"/>
      <c r="M19" s="63">
        <v>59</v>
      </c>
      <c r="N19" s="35"/>
      <c r="O19" s="35"/>
      <c r="P19" s="35"/>
      <c r="Q19" s="35"/>
      <c r="R19" s="63"/>
      <c r="S19" s="33"/>
      <c r="T19" s="35" t="str">
        <f t="shared" si="1"/>
        <v>-</v>
      </c>
      <c r="U19" s="63">
        <v>600000</v>
      </c>
      <c r="V19" s="63">
        <v>710582.05</v>
      </c>
      <c r="W19" s="35">
        <f t="shared" si="2"/>
        <v>118.43034166666668</v>
      </c>
      <c r="X19" s="63">
        <v>2350000</v>
      </c>
      <c r="Y19" s="63">
        <v>2378334.58</v>
      </c>
      <c r="Z19" s="35">
        <f t="shared" si="3"/>
        <v>101.20572680851063</v>
      </c>
      <c r="AA19" s="63">
        <v>333262</v>
      </c>
      <c r="AB19" s="63">
        <v>247969.47</v>
      </c>
      <c r="AC19" s="35">
        <f t="shared" si="4"/>
        <v>74.40676404750617</v>
      </c>
      <c r="AD19" s="63">
        <v>423817</v>
      </c>
      <c r="AE19" s="63">
        <v>569961.15</v>
      </c>
      <c r="AF19" s="35">
        <f t="shared" si="5"/>
        <v>134.48284283075006</v>
      </c>
      <c r="AG19" s="63"/>
      <c r="AH19" s="63"/>
      <c r="AI19" s="35"/>
      <c r="AJ19" s="33"/>
      <c r="AK19" s="33"/>
      <c r="AL19" s="35"/>
      <c r="AM19" s="63">
        <v>1793601</v>
      </c>
      <c r="AN19" s="63">
        <v>1826561.59</v>
      </c>
      <c r="AO19" s="35">
        <f t="shared" si="6"/>
        <v>101.8376768300196</v>
      </c>
      <c r="AP19" s="33"/>
      <c r="AQ19" s="33"/>
      <c r="AR19" s="35"/>
      <c r="AS19" s="63"/>
      <c r="AT19" s="63">
        <v>697</v>
      </c>
      <c r="AU19" s="35"/>
      <c r="AV19" s="63"/>
      <c r="AW19" s="63"/>
      <c r="AX19" s="35" t="str">
        <f t="shared" si="18"/>
        <v>-</v>
      </c>
      <c r="AY19" s="35"/>
      <c r="AZ19" s="35"/>
      <c r="BA19" s="35"/>
      <c r="BB19" s="33"/>
      <c r="BC19" s="33"/>
      <c r="BD19" s="35"/>
      <c r="BE19" s="63">
        <v>1536000</v>
      </c>
      <c r="BF19" s="63">
        <v>2183447.72</v>
      </c>
      <c r="BG19" s="35">
        <f t="shared" si="19"/>
        <v>142.15154427083334</v>
      </c>
      <c r="BH19" s="63">
        <v>20000</v>
      </c>
      <c r="BI19" s="63">
        <v>27770</v>
      </c>
      <c r="BJ19" s="35">
        <f t="shared" si="7"/>
        <v>138.85</v>
      </c>
      <c r="BK19" s="63"/>
      <c r="BL19" s="63">
        <v>70</v>
      </c>
      <c r="BM19" s="35"/>
      <c r="BN19" s="63"/>
      <c r="BO19" s="63"/>
      <c r="BP19" s="35"/>
      <c r="BQ19" s="63">
        <v>520</v>
      </c>
      <c r="BR19" s="63">
        <v>2442.37</v>
      </c>
      <c r="BS19" s="35">
        <f>IF(BR19&lt;&gt;0,BR19/BQ19*100,"-")</f>
        <v>469.6865384615385</v>
      </c>
      <c r="BT19" s="63"/>
      <c r="BU19" s="33"/>
      <c r="BV19" s="35"/>
      <c r="BW19" s="63">
        <v>16000</v>
      </c>
      <c r="BX19" s="63">
        <v>36696.25</v>
      </c>
      <c r="BY19" s="35">
        <f t="shared" si="8"/>
        <v>229.3515625</v>
      </c>
      <c r="BZ19" s="36"/>
      <c r="CA19" s="36"/>
      <c r="CB19" s="35"/>
      <c r="CC19" s="37"/>
      <c r="CD19" s="63"/>
      <c r="CE19" s="63"/>
      <c r="CF19" s="35"/>
      <c r="CG19" s="33"/>
      <c r="CH19" s="33"/>
      <c r="CI19" s="35"/>
      <c r="CJ19" s="63">
        <v>7073200</v>
      </c>
      <c r="CK19" s="63">
        <v>7984591.18</v>
      </c>
      <c r="CL19" s="35">
        <f t="shared" si="9"/>
        <v>112.88513233048691</v>
      </c>
      <c r="CM19" s="38"/>
      <c r="CN19" s="38"/>
      <c r="CO19" s="35"/>
      <c r="CP19" s="36"/>
      <c r="CQ19" s="36"/>
      <c r="CR19" s="35"/>
      <c r="CS19" s="63"/>
      <c r="CT19" s="63">
        <v>8783</v>
      </c>
      <c r="CU19" s="35"/>
      <c r="CV19" s="39"/>
      <c r="CW19" s="39"/>
      <c r="CX19" s="35"/>
      <c r="CY19" s="63"/>
      <c r="CZ19" s="63"/>
      <c r="DA19" s="35" t="str">
        <f t="shared" si="10"/>
        <v>-</v>
      </c>
      <c r="DB19" s="36"/>
      <c r="DC19" s="36"/>
      <c r="DD19" s="35"/>
      <c r="DE19" s="63"/>
      <c r="DF19" s="63"/>
      <c r="DG19" s="35"/>
      <c r="DH19" s="63">
        <v>248000</v>
      </c>
      <c r="DI19" s="63">
        <v>248551.24</v>
      </c>
      <c r="DJ19" s="35"/>
      <c r="DK19" s="63">
        <v>66666.66666666667</v>
      </c>
      <c r="DL19" s="63">
        <v>68244.56</v>
      </c>
      <c r="DM19" s="35">
        <f t="shared" si="12"/>
        <v>102.36683999999998</v>
      </c>
      <c r="DN19" s="35"/>
      <c r="DO19" s="35"/>
      <c r="DP19" s="35">
        <v>0</v>
      </c>
      <c r="DQ19" s="63">
        <v>22000</v>
      </c>
      <c r="DR19" s="63">
        <v>45400</v>
      </c>
      <c r="DS19" s="35"/>
      <c r="DT19" s="63"/>
      <c r="DU19" s="63">
        <v>160</v>
      </c>
      <c r="DV19" s="35"/>
      <c r="DW19" s="40"/>
      <c r="DX19" s="42">
        <v>0</v>
      </c>
      <c r="DY19" s="35"/>
      <c r="DZ19" s="38"/>
      <c r="EA19" s="38"/>
      <c r="EB19" s="35" t="str">
        <f t="shared" si="14"/>
        <v>-</v>
      </c>
      <c r="EC19" s="40"/>
      <c r="ED19" s="63">
        <v>336666.6666666667</v>
      </c>
      <c r="EE19" s="63">
        <v>371138.8</v>
      </c>
      <c r="EF19" s="35">
        <f t="shared" si="23"/>
        <v>110.23924752475247</v>
      </c>
      <c r="EG19" s="41">
        <f t="shared" si="15"/>
        <v>7409866.666666667</v>
      </c>
      <c r="EH19" s="41">
        <f t="shared" si="16"/>
        <v>8355729.9799999995</v>
      </c>
      <c r="EI19" s="35">
        <f t="shared" si="17"/>
        <v>112.76491677762981</v>
      </c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</row>
    <row r="20" spans="1:150" ht="19.5" customHeight="1">
      <c r="A20" s="14">
        <v>20</v>
      </c>
      <c r="B20" s="13" t="s">
        <v>26</v>
      </c>
      <c r="C20" s="21"/>
      <c r="D20" s="21"/>
      <c r="E20" s="21"/>
      <c r="F20" s="22"/>
      <c r="G20" s="22"/>
      <c r="H20" s="23"/>
      <c r="I20" s="63"/>
      <c r="J20" s="63"/>
      <c r="K20" s="35" t="str">
        <f t="shared" si="21"/>
        <v>-</v>
      </c>
      <c r="L20" s="63"/>
      <c r="M20" s="63">
        <v>96.5</v>
      </c>
      <c r="N20" s="35"/>
      <c r="O20" s="35"/>
      <c r="P20" s="35"/>
      <c r="Q20" s="35"/>
      <c r="R20" s="63"/>
      <c r="S20" s="33"/>
      <c r="T20" s="35" t="str">
        <f t="shared" si="1"/>
        <v>-</v>
      </c>
      <c r="U20" s="63">
        <v>27500</v>
      </c>
      <c r="V20" s="63">
        <v>36376.79</v>
      </c>
      <c r="W20" s="35">
        <f t="shared" si="2"/>
        <v>132.27923636363636</v>
      </c>
      <c r="X20" s="63">
        <v>130000</v>
      </c>
      <c r="Y20" s="63">
        <v>121753.94</v>
      </c>
      <c r="Z20" s="35">
        <f t="shared" si="3"/>
        <v>93.65687692307692</v>
      </c>
      <c r="AA20" s="63">
        <v>50000</v>
      </c>
      <c r="AB20" s="63">
        <v>43637.5</v>
      </c>
      <c r="AC20" s="35">
        <f t="shared" si="4"/>
        <v>87.275</v>
      </c>
      <c r="AD20" s="63">
        <v>97000</v>
      </c>
      <c r="AE20" s="63">
        <v>182016.38</v>
      </c>
      <c r="AF20" s="35">
        <f t="shared" si="5"/>
        <v>187.6457525773196</v>
      </c>
      <c r="AG20" s="63"/>
      <c r="AH20" s="63"/>
      <c r="AI20" s="35"/>
      <c r="AJ20" s="33"/>
      <c r="AK20" s="33"/>
      <c r="AL20" s="35"/>
      <c r="AM20" s="63">
        <v>238450</v>
      </c>
      <c r="AN20" s="63">
        <v>759968.02</v>
      </c>
      <c r="AO20" s="35">
        <f t="shared" si="6"/>
        <v>318.71168798490254</v>
      </c>
      <c r="AP20" s="33"/>
      <c r="AQ20" s="33"/>
      <c r="AR20" s="35"/>
      <c r="AS20" s="63">
        <v>800</v>
      </c>
      <c r="AT20" s="63">
        <v>2091</v>
      </c>
      <c r="AU20" s="35">
        <f t="shared" si="22"/>
        <v>261.375</v>
      </c>
      <c r="AV20" s="63"/>
      <c r="AW20" s="63"/>
      <c r="AX20" s="35" t="str">
        <f t="shared" si="18"/>
        <v>-</v>
      </c>
      <c r="AY20" s="35"/>
      <c r="AZ20" s="35"/>
      <c r="BA20" s="35"/>
      <c r="BB20" s="33"/>
      <c r="BC20" s="33"/>
      <c r="BD20" s="35"/>
      <c r="BE20" s="63">
        <v>800</v>
      </c>
      <c r="BF20" s="63"/>
      <c r="BG20" s="35" t="str">
        <f t="shared" si="19"/>
        <v>-</v>
      </c>
      <c r="BH20" s="63"/>
      <c r="BI20" s="63"/>
      <c r="BJ20" s="35" t="str">
        <f t="shared" si="7"/>
        <v>-</v>
      </c>
      <c r="BK20" s="63"/>
      <c r="BL20" s="63"/>
      <c r="BM20" s="35"/>
      <c r="BN20" s="63"/>
      <c r="BO20" s="63"/>
      <c r="BP20" s="35"/>
      <c r="BQ20" s="63">
        <v>100</v>
      </c>
      <c r="BR20" s="63">
        <v>372.47</v>
      </c>
      <c r="BS20" s="35"/>
      <c r="BT20" s="63"/>
      <c r="BU20" s="33"/>
      <c r="BV20" s="35"/>
      <c r="BW20" s="63"/>
      <c r="BX20" s="63"/>
      <c r="BY20" s="35" t="str">
        <f t="shared" si="8"/>
        <v>-</v>
      </c>
      <c r="BZ20" s="36"/>
      <c r="CA20" s="36"/>
      <c r="CB20" s="35"/>
      <c r="CC20" s="37"/>
      <c r="CD20" s="63"/>
      <c r="CE20" s="63"/>
      <c r="CF20" s="37"/>
      <c r="CG20" s="33"/>
      <c r="CH20" s="33"/>
      <c r="CI20" s="35"/>
      <c r="CJ20" s="63">
        <v>544650</v>
      </c>
      <c r="CK20" s="63">
        <v>1146312.5999999999</v>
      </c>
      <c r="CL20" s="35">
        <f t="shared" si="9"/>
        <v>210.46774993114843</v>
      </c>
      <c r="CM20" s="38"/>
      <c r="CN20" s="38"/>
      <c r="CO20" s="35"/>
      <c r="CP20" s="36"/>
      <c r="CQ20" s="36"/>
      <c r="CR20" s="35"/>
      <c r="CS20" s="63"/>
      <c r="CT20" s="63">
        <v>89.61</v>
      </c>
      <c r="CU20" s="35"/>
      <c r="CV20" s="39"/>
      <c r="CW20" s="39"/>
      <c r="CX20" s="35"/>
      <c r="CY20" s="63"/>
      <c r="CZ20" s="63">
        <v>230316</v>
      </c>
      <c r="DA20" s="35"/>
      <c r="DB20" s="36"/>
      <c r="DC20" s="36"/>
      <c r="DD20" s="35"/>
      <c r="DE20" s="63"/>
      <c r="DF20" s="63">
        <v>6429.62</v>
      </c>
      <c r="DG20" s="35"/>
      <c r="DH20" s="63"/>
      <c r="DI20" s="63"/>
      <c r="DJ20" s="35" t="str">
        <f t="shared" si="11"/>
        <v>-</v>
      </c>
      <c r="DK20" s="63">
        <v>58923.666666666664</v>
      </c>
      <c r="DL20" s="63">
        <v>45857.94</v>
      </c>
      <c r="DM20" s="35">
        <f t="shared" si="12"/>
        <v>77.82601218525664</v>
      </c>
      <c r="DN20" s="35"/>
      <c r="DO20" s="35"/>
      <c r="DP20" s="35">
        <v>0</v>
      </c>
      <c r="DQ20" s="63"/>
      <c r="DR20" s="63"/>
      <c r="DS20" s="35" t="str">
        <f t="shared" si="20"/>
        <v>-</v>
      </c>
      <c r="DT20" s="63"/>
      <c r="DU20" s="63"/>
      <c r="DV20" s="35" t="str">
        <f t="shared" si="13"/>
        <v>-</v>
      </c>
      <c r="DW20" s="40"/>
      <c r="DX20" s="42">
        <v>0</v>
      </c>
      <c r="DY20" s="35"/>
      <c r="DZ20" s="38"/>
      <c r="EA20" s="38"/>
      <c r="EB20" s="35" t="str">
        <f t="shared" si="14"/>
        <v>-</v>
      </c>
      <c r="EC20" s="40"/>
      <c r="ED20" s="63">
        <v>58923.666666666664</v>
      </c>
      <c r="EE20" s="63">
        <v>282693.17</v>
      </c>
      <c r="EF20" s="35">
        <f t="shared" si="23"/>
        <v>479.7616747090869</v>
      </c>
      <c r="EG20" s="41">
        <f t="shared" si="15"/>
        <v>603573.6666666666</v>
      </c>
      <c r="EH20" s="41">
        <f t="shared" si="16"/>
        <v>1429005.7699999998</v>
      </c>
      <c r="EI20" s="35">
        <f t="shared" si="17"/>
        <v>236.75747450877302</v>
      </c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</row>
    <row r="21" spans="1:150" ht="19.5" customHeight="1">
      <c r="A21" s="14">
        <v>22</v>
      </c>
      <c r="B21" s="13" t="s">
        <v>27</v>
      </c>
      <c r="C21" s="21"/>
      <c r="D21" s="21"/>
      <c r="E21" s="21"/>
      <c r="F21" s="22"/>
      <c r="G21" s="22"/>
      <c r="H21" s="23"/>
      <c r="I21" s="63"/>
      <c r="J21" s="63"/>
      <c r="K21" s="35" t="str">
        <f t="shared" si="21"/>
        <v>-</v>
      </c>
      <c r="L21" s="63"/>
      <c r="M21" s="63">
        <v>6973.25</v>
      </c>
      <c r="N21" s="35"/>
      <c r="O21" s="35"/>
      <c r="P21" s="35"/>
      <c r="Q21" s="35"/>
      <c r="R21" s="63"/>
      <c r="S21" s="33"/>
      <c r="T21" s="35" t="str">
        <f t="shared" si="1"/>
        <v>-</v>
      </c>
      <c r="U21" s="63"/>
      <c r="V21" s="63"/>
      <c r="W21" s="35" t="str">
        <f t="shared" si="2"/>
        <v>-</v>
      </c>
      <c r="X21" s="63"/>
      <c r="Y21" s="63"/>
      <c r="Z21" s="35" t="str">
        <f t="shared" si="3"/>
        <v>-</v>
      </c>
      <c r="AA21" s="63">
        <v>6800</v>
      </c>
      <c r="AB21" s="63">
        <v>9719.35</v>
      </c>
      <c r="AC21" s="35">
        <f t="shared" si="4"/>
        <v>142.93161764705883</v>
      </c>
      <c r="AD21" s="63">
        <v>65160</v>
      </c>
      <c r="AE21" s="63">
        <v>78235.36</v>
      </c>
      <c r="AF21" s="35">
        <f t="shared" si="5"/>
        <v>120.06654389195826</v>
      </c>
      <c r="AG21" s="63"/>
      <c r="AH21" s="63"/>
      <c r="AI21" s="35"/>
      <c r="AJ21" s="33"/>
      <c r="AK21" s="33"/>
      <c r="AL21" s="35"/>
      <c r="AM21" s="63">
        <v>136805</v>
      </c>
      <c r="AN21" s="63">
        <v>212551.2</v>
      </c>
      <c r="AO21" s="35">
        <f t="shared" si="6"/>
        <v>155.36800555535254</v>
      </c>
      <c r="AP21" s="33"/>
      <c r="AQ21" s="33"/>
      <c r="AR21" s="35"/>
      <c r="AS21" s="63"/>
      <c r="AT21" s="63">
        <v>51</v>
      </c>
      <c r="AU21" s="35" t="e">
        <f t="shared" si="22"/>
        <v>#DIV/0!</v>
      </c>
      <c r="AV21" s="63"/>
      <c r="AW21" s="63"/>
      <c r="AX21" s="35" t="str">
        <f t="shared" si="18"/>
        <v>-</v>
      </c>
      <c r="AY21" s="35"/>
      <c r="AZ21" s="35"/>
      <c r="BA21" s="35"/>
      <c r="BB21" s="33"/>
      <c r="BC21" s="33"/>
      <c r="BD21" s="35"/>
      <c r="BE21" s="63"/>
      <c r="BF21" s="63">
        <v>38</v>
      </c>
      <c r="BG21" s="35" t="e">
        <f t="shared" si="19"/>
        <v>#DIV/0!</v>
      </c>
      <c r="BH21" s="63">
        <v>75</v>
      </c>
      <c r="BI21" s="63">
        <v>75.15</v>
      </c>
      <c r="BJ21" s="35">
        <v>669</v>
      </c>
      <c r="BK21" s="63"/>
      <c r="BL21" s="63"/>
      <c r="BM21" s="35"/>
      <c r="BN21" s="63"/>
      <c r="BO21" s="63"/>
      <c r="BP21" s="35"/>
      <c r="BQ21" s="63">
        <v>100</v>
      </c>
      <c r="BR21" s="63">
        <v>516.97</v>
      </c>
      <c r="BS21" s="35"/>
      <c r="BT21" s="63"/>
      <c r="BU21" s="33"/>
      <c r="BV21" s="35"/>
      <c r="BW21" s="63"/>
      <c r="BX21" s="63"/>
      <c r="BY21" s="35" t="str">
        <f t="shared" si="8"/>
        <v>-</v>
      </c>
      <c r="BZ21" s="36"/>
      <c r="CA21" s="36"/>
      <c r="CB21" s="35"/>
      <c r="CC21" s="37"/>
      <c r="CD21" s="63"/>
      <c r="CE21" s="63"/>
      <c r="CF21" s="37"/>
      <c r="CG21" s="33"/>
      <c r="CH21" s="33"/>
      <c r="CI21" s="35"/>
      <c r="CJ21" s="63">
        <v>208940</v>
      </c>
      <c r="CK21" s="63">
        <v>308160.27999999997</v>
      </c>
      <c r="CL21" s="35">
        <f t="shared" si="9"/>
        <v>147.4874509428544</v>
      </c>
      <c r="CM21" s="38"/>
      <c r="CN21" s="38"/>
      <c r="CO21" s="35"/>
      <c r="CP21" s="36"/>
      <c r="CQ21" s="36"/>
      <c r="CR21" s="35"/>
      <c r="CS21" s="63"/>
      <c r="CT21" s="63">
        <v>0.93</v>
      </c>
      <c r="CU21" s="35"/>
      <c r="CV21" s="39"/>
      <c r="CW21" s="39"/>
      <c r="CX21" s="35"/>
      <c r="CY21" s="63"/>
      <c r="CZ21" s="63"/>
      <c r="DA21" s="35" t="str">
        <f t="shared" si="10"/>
        <v>-</v>
      </c>
      <c r="DB21" s="36"/>
      <c r="DC21" s="36"/>
      <c r="DD21" s="35"/>
      <c r="DE21" s="63"/>
      <c r="DF21" s="63"/>
      <c r="DG21" s="35"/>
      <c r="DH21" s="63"/>
      <c r="DI21" s="63"/>
      <c r="DJ21" s="35" t="str">
        <f t="shared" si="11"/>
        <v>-</v>
      </c>
      <c r="DK21" s="63">
        <v>21666.666666666668</v>
      </c>
      <c r="DL21" s="63">
        <v>22747</v>
      </c>
      <c r="DM21" s="35">
        <f t="shared" si="12"/>
        <v>104.98615384615384</v>
      </c>
      <c r="DN21" s="35"/>
      <c r="DO21" s="35"/>
      <c r="DP21" s="35">
        <v>0</v>
      </c>
      <c r="DQ21" s="63"/>
      <c r="DR21" s="63"/>
      <c r="DS21" s="35" t="str">
        <f t="shared" si="20"/>
        <v>-</v>
      </c>
      <c r="DT21" s="63"/>
      <c r="DU21" s="63">
        <v>90</v>
      </c>
      <c r="DV21" s="35" t="e">
        <f t="shared" si="13"/>
        <v>#DIV/0!</v>
      </c>
      <c r="DW21" s="40"/>
      <c r="DX21" s="42">
        <v>0</v>
      </c>
      <c r="DY21" s="35"/>
      <c r="DZ21" s="38"/>
      <c r="EA21" s="38"/>
      <c r="EB21" s="35" t="str">
        <f t="shared" si="14"/>
        <v>-</v>
      </c>
      <c r="EC21" s="40"/>
      <c r="ED21" s="63">
        <v>21666.666666666668</v>
      </c>
      <c r="EE21" s="63">
        <v>22837.93</v>
      </c>
      <c r="EF21" s="35">
        <f t="shared" si="23"/>
        <v>105.40583076923076</v>
      </c>
      <c r="EG21" s="41">
        <f t="shared" si="15"/>
        <v>230606.66666666666</v>
      </c>
      <c r="EH21" s="41">
        <f t="shared" si="16"/>
        <v>330998.20999999996</v>
      </c>
      <c r="EI21" s="35">
        <f t="shared" si="17"/>
        <v>143.5336691624989</v>
      </c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</row>
    <row r="22" spans="1:150" ht="19.5" customHeight="1">
      <c r="A22" s="14">
        <v>23</v>
      </c>
      <c r="B22" s="13" t="s">
        <v>28</v>
      </c>
      <c r="C22" s="21"/>
      <c r="D22" s="21"/>
      <c r="E22" s="21"/>
      <c r="F22" s="22"/>
      <c r="G22" s="22"/>
      <c r="H22" s="23"/>
      <c r="I22" s="63"/>
      <c r="J22" s="63"/>
      <c r="K22" s="35" t="str">
        <f t="shared" si="21"/>
        <v>-</v>
      </c>
      <c r="L22" s="63"/>
      <c r="M22" s="63">
        <v>20387.75</v>
      </c>
      <c r="N22" s="35"/>
      <c r="O22" s="35"/>
      <c r="P22" s="35"/>
      <c r="Q22" s="35"/>
      <c r="R22" s="63"/>
      <c r="S22" s="33"/>
      <c r="T22" s="35" t="str">
        <f t="shared" si="1"/>
        <v>-</v>
      </c>
      <c r="U22" s="63"/>
      <c r="V22" s="63"/>
      <c r="W22" s="35" t="str">
        <f t="shared" si="2"/>
        <v>-</v>
      </c>
      <c r="X22" s="63"/>
      <c r="Y22" s="63"/>
      <c r="Z22" s="35" t="str">
        <f t="shared" si="3"/>
        <v>-</v>
      </c>
      <c r="AA22" s="63">
        <v>14664</v>
      </c>
      <c r="AB22" s="63">
        <v>17840.21</v>
      </c>
      <c r="AC22" s="35">
        <f t="shared" si="4"/>
        <v>121.65991543917076</v>
      </c>
      <c r="AD22" s="63">
        <v>93466</v>
      </c>
      <c r="AE22" s="63">
        <v>89445.39</v>
      </c>
      <c r="AF22" s="35">
        <f t="shared" si="5"/>
        <v>95.69831810497935</v>
      </c>
      <c r="AG22" s="63"/>
      <c r="AH22" s="63"/>
      <c r="AI22" s="35"/>
      <c r="AJ22" s="33"/>
      <c r="AK22" s="33"/>
      <c r="AL22" s="35"/>
      <c r="AM22" s="63">
        <v>89240</v>
      </c>
      <c r="AN22" s="63">
        <v>102658.79</v>
      </c>
      <c r="AO22" s="35">
        <f t="shared" si="6"/>
        <v>115.03674361272971</v>
      </c>
      <c r="AP22" s="33"/>
      <c r="AQ22" s="33"/>
      <c r="AR22" s="35"/>
      <c r="AS22" s="63">
        <v>4100</v>
      </c>
      <c r="AT22" s="63">
        <v>357</v>
      </c>
      <c r="AU22" s="35">
        <f t="shared" si="22"/>
        <v>8.707317073170731</v>
      </c>
      <c r="AV22" s="63"/>
      <c r="AW22" s="63"/>
      <c r="AX22" s="35" t="str">
        <f t="shared" si="18"/>
        <v>-</v>
      </c>
      <c r="AY22" s="35"/>
      <c r="AZ22" s="35"/>
      <c r="BA22" s="35"/>
      <c r="BB22" s="33"/>
      <c r="BC22" s="33"/>
      <c r="BD22" s="35"/>
      <c r="BE22" s="63">
        <v>240</v>
      </c>
      <c r="BF22" s="63">
        <v>89.88</v>
      </c>
      <c r="BG22" s="35">
        <f t="shared" si="19"/>
        <v>37.45</v>
      </c>
      <c r="BH22" s="63"/>
      <c r="BI22" s="63"/>
      <c r="BJ22" s="35" t="str">
        <f t="shared" si="7"/>
        <v>-</v>
      </c>
      <c r="BK22" s="63"/>
      <c r="BL22" s="63"/>
      <c r="BM22" s="35"/>
      <c r="BN22" s="63"/>
      <c r="BO22" s="63"/>
      <c r="BP22" s="35"/>
      <c r="BQ22" s="63">
        <v>100</v>
      </c>
      <c r="BR22" s="63">
        <v>73.78</v>
      </c>
      <c r="BS22" s="35">
        <f>IF(BR22&lt;&gt;0,BR22/BQ22*100,"-")</f>
        <v>73.78</v>
      </c>
      <c r="BT22" s="63"/>
      <c r="BU22" s="33"/>
      <c r="BV22" s="35"/>
      <c r="BW22" s="63"/>
      <c r="BX22" s="63"/>
      <c r="BY22" s="35" t="str">
        <f t="shared" si="8"/>
        <v>-</v>
      </c>
      <c r="BZ22" s="36"/>
      <c r="CA22" s="36"/>
      <c r="CB22" s="35"/>
      <c r="CC22" s="37"/>
      <c r="CD22" s="63"/>
      <c r="CE22" s="63"/>
      <c r="CF22" s="37"/>
      <c r="CG22" s="33"/>
      <c r="CH22" s="33"/>
      <c r="CI22" s="35"/>
      <c r="CJ22" s="63">
        <v>201810</v>
      </c>
      <c r="CK22" s="63">
        <v>230852.80000000002</v>
      </c>
      <c r="CL22" s="35">
        <f t="shared" si="9"/>
        <v>114.39116000198206</v>
      </c>
      <c r="CM22" s="38"/>
      <c r="CN22" s="38"/>
      <c r="CO22" s="35"/>
      <c r="CP22" s="36"/>
      <c r="CQ22" s="36"/>
      <c r="CR22" s="35"/>
      <c r="CS22" s="63"/>
      <c r="CT22" s="63"/>
      <c r="CU22" s="35" t="str">
        <f>IF(CT22&lt;&gt;0,CT22/CS22*100,"-")</f>
        <v>-</v>
      </c>
      <c r="CV22" s="39"/>
      <c r="CW22" s="39"/>
      <c r="CX22" s="35"/>
      <c r="CY22" s="63"/>
      <c r="CZ22" s="63"/>
      <c r="DA22" s="35" t="str">
        <f t="shared" si="10"/>
        <v>-</v>
      </c>
      <c r="DB22" s="36"/>
      <c r="DC22" s="36"/>
      <c r="DD22" s="35"/>
      <c r="DE22" s="63"/>
      <c r="DF22" s="63"/>
      <c r="DG22" s="35"/>
      <c r="DH22" s="63"/>
      <c r="DI22" s="63"/>
      <c r="DJ22" s="35" t="str">
        <f t="shared" si="11"/>
        <v>-</v>
      </c>
      <c r="DK22" s="63">
        <v>127133.33333333333</v>
      </c>
      <c r="DL22" s="63">
        <v>83626.28</v>
      </c>
      <c r="DM22" s="35">
        <f t="shared" si="12"/>
        <v>65.7784058730991</v>
      </c>
      <c r="DN22" s="35"/>
      <c r="DO22" s="35"/>
      <c r="DP22" s="35">
        <v>0</v>
      </c>
      <c r="DQ22" s="63"/>
      <c r="DR22" s="63"/>
      <c r="DS22" s="35" t="str">
        <f t="shared" si="20"/>
        <v>-</v>
      </c>
      <c r="DT22" s="63">
        <v>7300</v>
      </c>
      <c r="DU22" s="63">
        <v>5863.36</v>
      </c>
      <c r="DV22" s="35">
        <f t="shared" si="13"/>
        <v>80.32</v>
      </c>
      <c r="DW22" s="40"/>
      <c r="DX22" s="42">
        <v>0</v>
      </c>
      <c r="DY22" s="35"/>
      <c r="DZ22" s="38"/>
      <c r="EA22" s="38"/>
      <c r="EB22" s="35" t="str">
        <f t="shared" si="14"/>
        <v>-</v>
      </c>
      <c r="EC22" s="40"/>
      <c r="ED22" s="63">
        <v>134433.3333333333</v>
      </c>
      <c r="EE22" s="63">
        <v>89489.64</v>
      </c>
      <c r="EF22" s="35">
        <f t="shared" si="23"/>
        <v>66.56804363997026</v>
      </c>
      <c r="EG22" s="41">
        <f t="shared" si="15"/>
        <v>336243.3333333333</v>
      </c>
      <c r="EH22" s="41">
        <f t="shared" si="16"/>
        <v>320342.44</v>
      </c>
      <c r="EI22" s="35">
        <f t="shared" si="17"/>
        <v>95.2710160300576</v>
      </c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</row>
    <row r="23" spans="1:150" ht="19.5" customHeight="1">
      <c r="A23" s="14">
        <v>24</v>
      </c>
      <c r="B23" s="13" t="s">
        <v>29</v>
      </c>
      <c r="C23" s="21"/>
      <c r="D23" s="21"/>
      <c r="E23" s="21"/>
      <c r="F23" s="22"/>
      <c r="G23" s="22"/>
      <c r="H23" s="23"/>
      <c r="I23" s="63"/>
      <c r="J23" s="63"/>
      <c r="K23" s="35" t="str">
        <f t="shared" si="21"/>
        <v>-</v>
      </c>
      <c r="L23" s="63"/>
      <c r="M23" s="63"/>
      <c r="N23" s="35"/>
      <c r="O23" s="35"/>
      <c r="P23" s="35"/>
      <c r="Q23" s="35"/>
      <c r="R23" s="63"/>
      <c r="S23" s="33"/>
      <c r="T23" s="35" t="str">
        <f t="shared" si="1"/>
        <v>-</v>
      </c>
      <c r="U23" s="63"/>
      <c r="V23" s="63"/>
      <c r="W23" s="35" t="str">
        <f t="shared" si="2"/>
        <v>-</v>
      </c>
      <c r="X23" s="63"/>
      <c r="Y23" s="63"/>
      <c r="Z23" s="35" t="str">
        <f t="shared" si="3"/>
        <v>-</v>
      </c>
      <c r="AA23" s="63">
        <v>1300</v>
      </c>
      <c r="AB23" s="63">
        <v>3627.61</v>
      </c>
      <c r="AC23" s="35">
        <f t="shared" si="4"/>
        <v>279.04692307692306</v>
      </c>
      <c r="AD23" s="63">
        <v>304618</v>
      </c>
      <c r="AE23" s="63">
        <v>313796.47</v>
      </c>
      <c r="AF23" s="35">
        <f t="shared" si="5"/>
        <v>103.013108220788</v>
      </c>
      <c r="AG23" s="63"/>
      <c r="AH23" s="63"/>
      <c r="AI23" s="35"/>
      <c r="AJ23" s="33"/>
      <c r="AK23" s="33"/>
      <c r="AL23" s="35"/>
      <c r="AM23" s="63">
        <v>337390</v>
      </c>
      <c r="AN23" s="63">
        <v>462282.01</v>
      </c>
      <c r="AO23" s="35">
        <f t="shared" si="6"/>
        <v>137.01710483416818</v>
      </c>
      <c r="AP23" s="33"/>
      <c r="AQ23" s="33"/>
      <c r="AR23" s="35"/>
      <c r="AS23" s="63"/>
      <c r="AT23" s="63">
        <v>1190</v>
      </c>
      <c r="AU23" s="35"/>
      <c r="AV23" s="63"/>
      <c r="AW23" s="63">
        <v>210.74</v>
      </c>
      <c r="AX23" s="35" t="e">
        <f t="shared" si="18"/>
        <v>#DIV/0!</v>
      </c>
      <c r="AY23" s="35"/>
      <c r="AZ23" s="35"/>
      <c r="BA23" s="35"/>
      <c r="BB23" s="33"/>
      <c r="BC23" s="33"/>
      <c r="BD23" s="35"/>
      <c r="BE23" s="63">
        <v>560</v>
      </c>
      <c r="BF23" s="63">
        <v>552.04</v>
      </c>
      <c r="BG23" s="35">
        <f t="shared" si="19"/>
        <v>98.57857142857142</v>
      </c>
      <c r="BH23" s="63"/>
      <c r="BI23" s="63"/>
      <c r="BJ23" s="35" t="str">
        <f t="shared" si="7"/>
        <v>-</v>
      </c>
      <c r="BK23" s="63"/>
      <c r="BL23" s="63"/>
      <c r="BM23" s="35"/>
      <c r="BN23" s="63"/>
      <c r="BO23" s="63"/>
      <c r="BP23" s="35"/>
      <c r="BQ23" s="63"/>
      <c r="BR23" s="63">
        <v>513.95</v>
      </c>
      <c r="BS23" s="35"/>
      <c r="BT23" s="63"/>
      <c r="BU23" s="33"/>
      <c r="BV23" s="35"/>
      <c r="BW23" s="63"/>
      <c r="BX23" s="63"/>
      <c r="BY23" s="35" t="str">
        <f t="shared" si="8"/>
        <v>-</v>
      </c>
      <c r="BZ23" s="36"/>
      <c r="CA23" s="36"/>
      <c r="CB23" s="35"/>
      <c r="CC23" s="37"/>
      <c r="CD23" s="63"/>
      <c r="CE23" s="63"/>
      <c r="CF23" s="37"/>
      <c r="CG23" s="33"/>
      <c r="CH23" s="33"/>
      <c r="CI23" s="35"/>
      <c r="CJ23" s="63">
        <v>643868</v>
      </c>
      <c r="CK23" s="63">
        <v>782172.82</v>
      </c>
      <c r="CL23" s="35">
        <f t="shared" si="9"/>
        <v>121.4803065224549</v>
      </c>
      <c r="CM23" s="38"/>
      <c r="CN23" s="38"/>
      <c r="CO23" s="35"/>
      <c r="CP23" s="36"/>
      <c r="CQ23" s="36"/>
      <c r="CR23" s="35"/>
      <c r="CS23" s="63"/>
      <c r="CT23" s="63">
        <v>7.8</v>
      </c>
      <c r="CU23" s="35"/>
      <c r="CV23" s="39"/>
      <c r="CW23" s="39"/>
      <c r="CX23" s="35"/>
      <c r="CY23" s="63"/>
      <c r="CZ23" s="63"/>
      <c r="DA23" s="35" t="str">
        <f t="shared" si="10"/>
        <v>-</v>
      </c>
      <c r="DB23" s="36"/>
      <c r="DC23" s="36"/>
      <c r="DD23" s="35"/>
      <c r="DE23" s="63"/>
      <c r="DF23" s="63"/>
      <c r="DG23" s="35"/>
      <c r="DH23" s="63"/>
      <c r="DI23" s="63"/>
      <c r="DJ23" s="35" t="str">
        <f t="shared" si="11"/>
        <v>-</v>
      </c>
      <c r="DK23" s="63">
        <v>33466.666666666664</v>
      </c>
      <c r="DL23" s="63">
        <v>26033.74</v>
      </c>
      <c r="DM23" s="35">
        <f t="shared" si="12"/>
        <v>77.79005976095618</v>
      </c>
      <c r="DN23" s="35"/>
      <c r="DO23" s="35"/>
      <c r="DP23" s="35">
        <v>0</v>
      </c>
      <c r="DQ23" s="63"/>
      <c r="DR23" s="63"/>
      <c r="DS23" s="35" t="str">
        <f t="shared" si="20"/>
        <v>-</v>
      </c>
      <c r="DT23" s="63"/>
      <c r="DU23" s="63">
        <v>48</v>
      </c>
      <c r="DV23" s="35"/>
      <c r="DW23" s="40"/>
      <c r="DX23" s="42">
        <v>0</v>
      </c>
      <c r="DY23" s="35"/>
      <c r="DZ23" s="38"/>
      <c r="EA23" s="38"/>
      <c r="EB23" s="35" t="str">
        <f t="shared" si="14"/>
        <v>-</v>
      </c>
      <c r="EC23" s="40"/>
      <c r="ED23" s="63">
        <v>33466.666666666664</v>
      </c>
      <c r="EE23" s="63">
        <v>26089.54</v>
      </c>
      <c r="EF23" s="35">
        <f t="shared" si="23"/>
        <v>77.95679282868527</v>
      </c>
      <c r="EG23" s="41">
        <f t="shared" si="15"/>
        <v>677334.6666666666</v>
      </c>
      <c r="EH23" s="41">
        <f t="shared" si="16"/>
        <v>808262.36</v>
      </c>
      <c r="EI23" s="35">
        <f t="shared" si="17"/>
        <v>119.3298379333899</v>
      </c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</row>
    <row r="24" spans="1:150" ht="19.5" customHeight="1">
      <c r="A24" s="14">
        <v>25</v>
      </c>
      <c r="B24" s="13" t="s">
        <v>30</v>
      </c>
      <c r="C24" s="21"/>
      <c r="D24" s="21"/>
      <c r="E24" s="21"/>
      <c r="F24" s="22"/>
      <c r="G24" s="22"/>
      <c r="H24" s="23"/>
      <c r="I24" s="63"/>
      <c r="J24" s="63"/>
      <c r="K24" s="35" t="str">
        <f t="shared" si="21"/>
        <v>-</v>
      </c>
      <c r="L24" s="63"/>
      <c r="M24" s="63"/>
      <c r="N24" s="35"/>
      <c r="O24" s="35"/>
      <c r="P24" s="35"/>
      <c r="Q24" s="35"/>
      <c r="R24" s="63"/>
      <c r="S24" s="33"/>
      <c r="T24" s="35" t="str">
        <f t="shared" si="1"/>
        <v>-</v>
      </c>
      <c r="U24" s="63"/>
      <c r="V24" s="63"/>
      <c r="W24" s="35" t="str">
        <f t="shared" si="2"/>
        <v>-</v>
      </c>
      <c r="X24" s="63"/>
      <c r="Y24" s="63"/>
      <c r="Z24" s="35" t="str">
        <f t="shared" si="3"/>
        <v>-</v>
      </c>
      <c r="AA24" s="63">
        <v>5700</v>
      </c>
      <c r="AB24" s="63">
        <v>6127</v>
      </c>
      <c r="AC24" s="35">
        <f t="shared" si="4"/>
        <v>107.49122807017544</v>
      </c>
      <c r="AD24" s="63">
        <v>47070</v>
      </c>
      <c r="AE24" s="63">
        <v>66216.82</v>
      </c>
      <c r="AF24" s="35">
        <f t="shared" si="5"/>
        <v>140.67733163373703</v>
      </c>
      <c r="AG24" s="63"/>
      <c r="AH24" s="63"/>
      <c r="AI24" s="35"/>
      <c r="AJ24" s="33"/>
      <c r="AK24" s="33"/>
      <c r="AL24" s="35"/>
      <c r="AM24" s="63">
        <v>127380</v>
      </c>
      <c r="AN24" s="63">
        <v>151911.3</v>
      </c>
      <c r="AO24" s="35">
        <f t="shared" si="6"/>
        <v>119.25836081017427</v>
      </c>
      <c r="AP24" s="33"/>
      <c r="AQ24" s="33"/>
      <c r="AR24" s="35"/>
      <c r="AS24" s="63">
        <v>0</v>
      </c>
      <c r="AT24" s="63"/>
      <c r="AU24" s="35" t="str">
        <f t="shared" si="22"/>
        <v>-</v>
      </c>
      <c r="AV24" s="63">
        <v>470</v>
      </c>
      <c r="AW24" s="63">
        <v>4493</v>
      </c>
      <c r="AX24" s="35" t="s">
        <v>63</v>
      </c>
      <c r="AY24" s="35"/>
      <c r="AZ24" s="35"/>
      <c r="BA24" s="35"/>
      <c r="BB24" s="33"/>
      <c r="BC24" s="33"/>
      <c r="BD24" s="35"/>
      <c r="BE24" s="63">
        <v>100</v>
      </c>
      <c r="BF24" s="63">
        <v>182.75</v>
      </c>
      <c r="BG24" s="35"/>
      <c r="BH24" s="63"/>
      <c r="BI24" s="63"/>
      <c r="BJ24" s="35" t="str">
        <f t="shared" si="7"/>
        <v>-</v>
      </c>
      <c r="BK24" s="63"/>
      <c r="BL24" s="63"/>
      <c r="BM24" s="35"/>
      <c r="BN24" s="63"/>
      <c r="BO24" s="63"/>
      <c r="BP24" s="35"/>
      <c r="BQ24" s="63">
        <v>100</v>
      </c>
      <c r="BR24" s="63">
        <v>322.93</v>
      </c>
      <c r="BS24" s="35"/>
      <c r="BT24" s="63"/>
      <c r="BU24" s="33"/>
      <c r="BV24" s="35"/>
      <c r="BW24" s="63"/>
      <c r="BX24" s="63"/>
      <c r="BY24" s="35" t="str">
        <f t="shared" si="8"/>
        <v>-</v>
      </c>
      <c r="BZ24" s="36"/>
      <c r="CA24" s="36"/>
      <c r="CB24" s="35"/>
      <c r="CC24" s="37"/>
      <c r="CD24" s="63"/>
      <c r="CE24" s="63"/>
      <c r="CF24" s="37"/>
      <c r="CG24" s="33"/>
      <c r="CH24" s="33"/>
      <c r="CI24" s="35"/>
      <c r="CJ24" s="63">
        <v>180820</v>
      </c>
      <c r="CK24" s="63">
        <v>229253.8</v>
      </c>
      <c r="CL24" s="35">
        <f t="shared" si="9"/>
        <v>126.78564318106405</v>
      </c>
      <c r="CM24" s="38"/>
      <c r="CN24" s="38"/>
      <c r="CO24" s="35"/>
      <c r="CP24" s="36"/>
      <c r="CQ24" s="36"/>
      <c r="CR24" s="35"/>
      <c r="CS24" s="63"/>
      <c r="CT24" s="63">
        <v>0.25</v>
      </c>
      <c r="CU24" s="35"/>
      <c r="CV24" s="39"/>
      <c r="CW24" s="39"/>
      <c r="CX24" s="35"/>
      <c r="CY24" s="63"/>
      <c r="CZ24" s="63"/>
      <c r="DA24" s="35" t="str">
        <f t="shared" si="10"/>
        <v>-</v>
      </c>
      <c r="DB24" s="36"/>
      <c r="DC24" s="36"/>
      <c r="DD24" s="35"/>
      <c r="DE24" s="63"/>
      <c r="DF24" s="63"/>
      <c r="DG24" s="35"/>
      <c r="DH24" s="63"/>
      <c r="DI24" s="63"/>
      <c r="DJ24" s="35" t="str">
        <f t="shared" si="11"/>
        <v>-</v>
      </c>
      <c r="DK24" s="63">
        <v>22333.333333333332</v>
      </c>
      <c r="DL24" s="63">
        <v>15203</v>
      </c>
      <c r="DM24" s="35">
        <f t="shared" si="12"/>
        <v>68.07313432835821</v>
      </c>
      <c r="DN24" s="35"/>
      <c r="DO24" s="35"/>
      <c r="DP24" s="35">
        <v>0</v>
      </c>
      <c r="DQ24" s="63"/>
      <c r="DR24" s="63"/>
      <c r="DS24" s="35" t="str">
        <f t="shared" si="20"/>
        <v>-</v>
      </c>
      <c r="DT24" s="63"/>
      <c r="DU24" s="63"/>
      <c r="DV24" s="35" t="str">
        <f t="shared" si="13"/>
        <v>-</v>
      </c>
      <c r="DW24" s="40"/>
      <c r="DX24" s="42">
        <v>0</v>
      </c>
      <c r="DY24" s="35"/>
      <c r="DZ24" s="38"/>
      <c r="EA24" s="38"/>
      <c r="EB24" s="35" t="str">
        <f t="shared" si="14"/>
        <v>-</v>
      </c>
      <c r="EC24" s="40"/>
      <c r="ED24" s="63">
        <v>22333.333333333332</v>
      </c>
      <c r="EE24" s="63">
        <v>15203.25</v>
      </c>
      <c r="EF24" s="35">
        <f t="shared" si="23"/>
        <v>68.07425373134329</v>
      </c>
      <c r="EG24" s="41">
        <f t="shared" si="15"/>
        <v>203153.33333333334</v>
      </c>
      <c r="EH24" s="41">
        <f t="shared" si="16"/>
        <v>244457.05</v>
      </c>
      <c r="EI24" s="35">
        <f t="shared" si="17"/>
        <v>120.33130147999869</v>
      </c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</row>
    <row r="25" spans="1:150" ht="19.5" customHeight="1">
      <c r="A25" s="14">
        <v>26</v>
      </c>
      <c r="B25" s="13" t="s">
        <v>31</v>
      </c>
      <c r="C25" s="21"/>
      <c r="D25" s="21"/>
      <c r="E25" s="21"/>
      <c r="F25" s="22"/>
      <c r="G25" s="22"/>
      <c r="H25" s="23"/>
      <c r="I25" s="63"/>
      <c r="J25" s="63"/>
      <c r="K25" s="35"/>
      <c r="L25" s="63"/>
      <c r="M25" s="63">
        <v>93.86</v>
      </c>
      <c r="N25" s="35"/>
      <c r="O25" s="35"/>
      <c r="P25" s="35"/>
      <c r="Q25" s="35"/>
      <c r="R25" s="63"/>
      <c r="S25" s="33"/>
      <c r="T25" s="35" t="str">
        <f t="shared" si="1"/>
        <v>-</v>
      </c>
      <c r="U25" s="63">
        <v>39000</v>
      </c>
      <c r="V25" s="63">
        <v>39656.61</v>
      </c>
      <c r="W25" s="35">
        <f t="shared" si="2"/>
        <v>101.6836153846154</v>
      </c>
      <c r="X25" s="63">
        <v>142000</v>
      </c>
      <c r="Y25" s="63">
        <v>132731.58</v>
      </c>
      <c r="Z25" s="35">
        <f t="shared" si="3"/>
        <v>93.47294366197183</v>
      </c>
      <c r="AA25" s="63">
        <v>5600</v>
      </c>
      <c r="AB25" s="63">
        <v>8054</v>
      </c>
      <c r="AC25" s="35">
        <f t="shared" si="4"/>
        <v>143.82142857142856</v>
      </c>
      <c r="AD25" s="63">
        <v>86950</v>
      </c>
      <c r="AE25" s="63">
        <v>132561.04</v>
      </c>
      <c r="AF25" s="35">
        <f t="shared" si="5"/>
        <v>152.45663024726858</v>
      </c>
      <c r="AG25" s="63"/>
      <c r="AH25" s="63"/>
      <c r="AI25" s="35"/>
      <c r="AJ25" s="33"/>
      <c r="AK25" s="33"/>
      <c r="AL25" s="35"/>
      <c r="AM25" s="63">
        <v>156400</v>
      </c>
      <c r="AN25" s="63">
        <v>298530.5</v>
      </c>
      <c r="AO25" s="35">
        <f t="shared" si="6"/>
        <v>190.87627877237853</v>
      </c>
      <c r="AP25" s="33"/>
      <c r="AQ25" s="33"/>
      <c r="AR25" s="35"/>
      <c r="AS25" s="63"/>
      <c r="AT25" s="63"/>
      <c r="AU25" s="35" t="str">
        <f t="shared" si="22"/>
        <v>-</v>
      </c>
      <c r="AV25" s="63"/>
      <c r="AW25" s="63">
        <v>340</v>
      </c>
      <c r="AX25" s="35"/>
      <c r="AY25" s="35"/>
      <c r="AZ25" s="35"/>
      <c r="BA25" s="35"/>
      <c r="BB25" s="33"/>
      <c r="BC25" s="33"/>
      <c r="BD25" s="35"/>
      <c r="BE25" s="63">
        <v>165</v>
      </c>
      <c r="BF25" s="63">
        <v>248</v>
      </c>
      <c r="BG25" s="35">
        <f t="shared" si="19"/>
        <v>150.30303030303028</v>
      </c>
      <c r="BH25" s="63"/>
      <c r="BI25" s="63"/>
      <c r="BJ25" s="35" t="str">
        <f t="shared" si="7"/>
        <v>-</v>
      </c>
      <c r="BK25" s="63"/>
      <c r="BL25" s="63"/>
      <c r="BM25" s="35"/>
      <c r="BN25" s="63"/>
      <c r="BO25" s="63"/>
      <c r="BP25" s="35"/>
      <c r="BQ25" s="63">
        <v>200</v>
      </c>
      <c r="BR25" s="63">
        <v>395.93</v>
      </c>
      <c r="BS25" s="35">
        <f>IF(BR25&lt;&gt;0,BR25/BQ25*100,"-")</f>
        <v>197.965</v>
      </c>
      <c r="BT25" s="63"/>
      <c r="BU25" s="33"/>
      <c r="BV25" s="35"/>
      <c r="BW25" s="63"/>
      <c r="BX25" s="63"/>
      <c r="BY25" s="35" t="str">
        <f t="shared" si="8"/>
        <v>-</v>
      </c>
      <c r="BZ25" s="36"/>
      <c r="CA25" s="36"/>
      <c r="CB25" s="35"/>
      <c r="CC25" s="37"/>
      <c r="CD25" s="63"/>
      <c r="CE25" s="63"/>
      <c r="CF25" s="37"/>
      <c r="CG25" s="33"/>
      <c r="CH25" s="33"/>
      <c r="CI25" s="35"/>
      <c r="CJ25" s="63">
        <v>430315</v>
      </c>
      <c r="CK25" s="63">
        <v>612611.52</v>
      </c>
      <c r="CL25" s="35">
        <f t="shared" si="9"/>
        <v>142.36350580388785</v>
      </c>
      <c r="CM25" s="38"/>
      <c r="CN25" s="38"/>
      <c r="CO25" s="35"/>
      <c r="CP25" s="36"/>
      <c r="CQ25" s="36"/>
      <c r="CR25" s="35"/>
      <c r="CS25" s="63"/>
      <c r="CT25" s="63">
        <v>351.79</v>
      </c>
      <c r="CU25" s="35"/>
      <c r="CV25" s="39"/>
      <c r="CW25" s="39"/>
      <c r="CX25" s="35"/>
      <c r="CY25" s="63"/>
      <c r="CZ25" s="63"/>
      <c r="DA25" s="35" t="str">
        <f t="shared" si="10"/>
        <v>-</v>
      </c>
      <c r="DB25" s="36"/>
      <c r="DC25" s="36"/>
      <c r="DD25" s="35"/>
      <c r="DE25" s="63"/>
      <c r="DF25" s="63"/>
      <c r="DG25" s="35"/>
      <c r="DH25" s="63">
        <v>100000</v>
      </c>
      <c r="DI25" s="63">
        <v>100000</v>
      </c>
      <c r="DJ25" s="35">
        <f t="shared" si="11"/>
        <v>100</v>
      </c>
      <c r="DK25" s="63">
        <v>20666.666666666668</v>
      </c>
      <c r="DL25" s="63">
        <v>11729</v>
      </c>
      <c r="DM25" s="35">
        <f t="shared" si="12"/>
        <v>56.75322580645161</v>
      </c>
      <c r="DN25" s="35"/>
      <c r="DO25" s="35"/>
      <c r="DP25" s="35">
        <v>0</v>
      </c>
      <c r="DQ25" s="63"/>
      <c r="DR25" s="63">
        <v>30000</v>
      </c>
      <c r="DS25" s="35"/>
      <c r="DT25" s="63"/>
      <c r="DU25" s="63"/>
      <c r="DV25" s="35" t="str">
        <f t="shared" si="13"/>
        <v>-</v>
      </c>
      <c r="DW25" s="40"/>
      <c r="DX25" s="42">
        <v>0</v>
      </c>
      <c r="DY25" s="35"/>
      <c r="DZ25" s="38"/>
      <c r="EA25" s="38"/>
      <c r="EB25" s="35" t="str">
        <f t="shared" si="14"/>
        <v>-</v>
      </c>
      <c r="EC25" s="40"/>
      <c r="ED25" s="63">
        <v>120666.66666666667</v>
      </c>
      <c r="EE25" s="63">
        <v>142080.78999999998</v>
      </c>
      <c r="EF25" s="35">
        <f t="shared" si="23"/>
        <v>117.74651104972374</v>
      </c>
      <c r="EG25" s="41">
        <f t="shared" si="15"/>
        <v>550981.6666666666</v>
      </c>
      <c r="EH25" s="41">
        <f t="shared" si="16"/>
        <v>754692.31</v>
      </c>
      <c r="EI25" s="35">
        <f t="shared" si="17"/>
        <v>136.97230881850274</v>
      </c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</row>
    <row r="26" spans="1:150" ht="19.5" customHeight="1">
      <c r="A26" s="14"/>
      <c r="B26" s="13"/>
      <c r="C26" s="21"/>
      <c r="D26" s="21"/>
      <c r="E26" s="21"/>
      <c r="F26" s="24"/>
      <c r="G26" s="24"/>
      <c r="H26" s="24"/>
      <c r="I26" s="43"/>
      <c r="J26" s="43"/>
      <c r="K26" s="35"/>
      <c r="L26" s="44"/>
      <c r="M26" s="45"/>
      <c r="N26" s="35"/>
      <c r="O26" s="35"/>
      <c r="P26" s="35"/>
      <c r="Q26" s="35"/>
      <c r="R26" s="33"/>
      <c r="S26" s="33"/>
      <c r="T26" s="35"/>
      <c r="U26" s="33"/>
      <c r="V26" s="33"/>
      <c r="W26" s="35"/>
      <c r="X26" s="33"/>
      <c r="Y26" s="33"/>
      <c r="Z26" s="35"/>
      <c r="AA26" s="33"/>
      <c r="AB26" s="33"/>
      <c r="AC26" s="35"/>
      <c r="AD26" s="33"/>
      <c r="AE26" s="33"/>
      <c r="AF26" s="35"/>
      <c r="AG26" s="35"/>
      <c r="AH26" s="46"/>
      <c r="AI26" s="35"/>
      <c r="AJ26" s="40"/>
      <c r="AK26" s="47"/>
      <c r="AL26" s="35"/>
      <c r="AM26" s="38"/>
      <c r="AN26" s="35"/>
      <c r="AO26" s="35"/>
      <c r="AP26" s="33"/>
      <c r="AQ26" s="33"/>
      <c r="AR26" s="35"/>
      <c r="AS26" s="40"/>
      <c r="AT26" s="47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40"/>
      <c r="BO26" s="47"/>
      <c r="BP26" s="35"/>
      <c r="BQ26" s="35"/>
      <c r="BR26" s="35"/>
      <c r="BS26" s="35"/>
      <c r="BT26" s="35"/>
      <c r="BU26" s="35"/>
      <c r="BV26" s="35"/>
      <c r="BW26" s="40"/>
      <c r="BX26" s="47"/>
      <c r="BY26" s="35"/>
      <c r="BZ26" s="35"/>
      <c r="CA26" s="35"/>
      <c r="CB26" s="35"/>
      <c r="CC26" s="37"/>
      <c r="CD26" s="37"/>
      <c r="CE26" s="37"/>
      <c r="CF26" s="37"/>
      <c r="CG26" s="35"/>
      <c r="CH26" s="35"/>
      <c r="CI26" s="35"/>
      <c r="CJ26" s="40"/>
      <c r="CK26" s="40"/>
      <c r="CL26" s="35"/>
      <c r="CM26" s="42"/>
      <c r="CN26" s="47"/>
      <c r="CO26" s="35"/>
      <c r="CP26" s="36"/>
      <c r="CQ26" s="36"/>
      <c r="CR26" s="35"/>
      <c r="CS26" s="38"/>
      <c r="CT26" s="38"/>
      <c r="CU26" s="35"/>
      <c r="CV26" s="35"/>
      <c r="CW26" s="35"/>
      <c r="CX26" s="35"/>
      <c r="CY26" s="36"/>
      <c r="CZ26" s="36"/>
      <c r="DA26" s="35"/>
      <c r="DB26" s="35"/>
      <c r="DC26" s="35"/>
      <c r="DD26" s="35"/>
      <c r="DE26" s="36"/>
      <c r="DF26" s="36"/>
      <c r="DG26" s="35"/>
      <c r="DH26" s="35"/>
      <c r="DI26" s="35"/>
      <c r="DJ26" s="35"/>
      <c r="DK26" s="40"/>
      <c r="DL26" s="40"/>
      <c r="DM26" s="35"/>
      <c r="DN26" s="35"/>
      <c r="DO26" s="35"/>
      <c r="DP26" s="35"/>
      <c r="DQ26" s="35"/>
      <c r="DR26" s="35"/>
      <c r="DS26" s="35"/>
      <c r="DT26" s="40"/>
      <c r="DU26" s="40"/>
      <c r="DV26" s="35"/>
      <c r="DW26" s="40"/>
      <c r="DX26" s="40"/>
      <c r="DY26" s="35"/>
      <c r="DZ26" s="40"/>
      <c r="EA26" s="40"/>
      <c r="EB26" s="35"/>
      <c r="EC26" s="40"/>
      <c r="ED26" s="48"/>
      <c r="EE26" s="49"/>
      <c r="EF26" s="35"/>
      <c r="EG26" s="40"/>
      <c r="EH26" s="40"/>
      <c r="EI26" s="35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</row>
    <row r="27" spans="1:150" s="7" customFormat="1" ht="19.5" customHeight="1">
      <c r="A27" s="25"/>
      <c r="B27" s="26" t="s">
        <v>33</v>
      </c>
      <c r="C27" s="27"/>
      <c r="D27" s="27"/>
      <c r="E27" s="27"/>
      <c r="F27" s="27"/>
      <c r="G27" s="27">
        <f>SUM(G8:G25)</f>
        <v>0</v>
      </c>
      <c r="H27" s="28"/>
      <c r="I27" s="50">
        <f>SUM(I8:I26)</f>
        <v>2500</v>
      </c>
      <c r="J27" s="51">
        <f>SUM(J8:J26)</f>
        <v>17437.27</v>
      </c>
      <c r="K27" s="34">
        <f t="shared" si="21"/>
        <v>697.4908</v>
      </c>
      <c r="L27" s="52">
        <f>SUM(L8:L26)</f>
        <v>21100</v>
      </c>
      <c r="M27" s="34">
        <f>SUM(M8:M26)</f>
        <v>48803.86</v>
      </c>
      <c r="N27" s="34">
        <f>M27/L27*100</f>
        <v>231.2979146919431</v>
      </c>
      <c r="O27" s="52">
        <f>SUM(O8:O26)</f>
        <v>0</v>
      </c>
      <c r="P27" s="34">
        <f>SUM(P8:P26)</f>
        <v>0</v>
      </c>
      <c r="Q27" s="34" t="str">
        <f>IF(P27&lt;&gt;0,P27/O27*100,"-")</f>
        <v>-</v>
      </c>
      <c r="R27" s="52">
        <f>SUM(R8:R26)</f>
        <v>0</v>
      </c>
      <c r="S27" s="34">
        <f>SUM(S8:S26)</f>
        <v>0</v>
      </c>
      <c r="T27" s="34"/>
      <c r="U27" s="52">
        <f>SUM(U8:U26)</f>
        <v>966193</v>
      </c>
      <c r="V27" s="34">
        <f>SUM(V8:V26)</f>
        <v>1245401.61</v>
      </c>
      <c r="W27" s="34">
        <f>V27/U27*100</f>
        <v>128.8978092368709</v>
      </c>
      <c r="X27" s="52">
        <f>SUM(X8:X26)</f>
        <v>3412869</v>
      </c>
      <c r="Y27" s="34">
        <f>SUM(Y8:Y26)</f>
        <v>4168388.1</v>
      </c>
      <c r="Z27" s="34">
        <f>Y27/X27*100</f>
        <v>122.13736009205158</v>
      </c>
      <c r="AA27" s="53">
        <f>SUM(AA8:AA26)</f>
        <v>1183404</v>
      </c>
      <c r="AB27" s="53">
        <f>SUM(AB8:AB26)</f>
        <v>1117966.34</v>
      </c>
      <c r="AC27" s="34">
        <f t="shared" si="4"/>
        <v>94.47038712054379</v>
      </c>
      <c r="AD27" s="52">
        <f>SUM(AD8:AD26)</f>
        <v>3099938</v>
      </c>
      <c r="AE27" s="52">
        <f>SUM(AE8:AE26)</f>
        <v>3700663.28</v>
      </c>
      <c r="AF27" s="34">
        <f t="shared" si="5"/>
        <v>119.37862241115789</v>
      </c>
      <c r="AG27" s="53">
        <f>SUM(AG8:AG26)</f>
        <v>0</v>
      </c>
      <c r="AH27" s="52">
        <f>SUM(AH8:AH26)</f>
        <v>1195.1</v>
      </c>
      <c r="AI27" s="34"/>
      <c r="AJ27" s="52">
        <f>SUM(AJ8:AJ26)</f>
        <v>0</v>
      </c>
      <c r="AK27" s="52">
        <f>SUM(AK8:AK26)</f>
        <v>0</v>
      </c>
      <c r="AL27" s="34"/>
      <c r="AM27" s="54">
        <f>SUM(AM8:AM26)</f>
        <v>6207355</v>
      </c>
      <c r="AN27" s="54">
        <f>SUM(AN8:AN26)</f>
        <v>8331843.149999999</v>
      </c>
      <c r="AO27" s="34">
        <f>AN27/AM27*100</f>
        <v>134.22533671749076</v>
      </c>
      <c r="AP27" s="52">
        <f>SUM(AP8:AP26)</f>
        <v>0</v>
      </c>
      <c r="AQ27" s="52">
        <f>SUM(AQ8:AQ26)</f>
        <v>0</v>
      </c>
      <c r="AR27" s="34"/>
      <c r="AS27" s="52">
        <f>SUM(AS8:AS26)</f>
        <v>4950</v>
      </c>
      <c r="AT27" s="52">
        <f>SUM(AT8:AT26)</f>
        <v>7497</v>
      </c>
      <c r="AU27" s="34">
        <f t="shared" si="22"/>
        <v>151.45454545454547</v>
      </c>
      <c r="AV27" s="34">
        <f>SUM(AV8:AV25)</f>
        <v>3396</v>
      </c>
      <c r="AW27" s="34">
        <f>SUM(AW8:AW25)</f>
        <v>46104.13</v>
      </c>
      <c r="AX27" s="34">
        <f t="shared" si="18"/>
        <v>1357.6010011778562</v>
      </c>
      <c r="AY27" s="34">
        <f>SUM(AY8:AY25)</f>
        <v>0</v>
      </c>
      <c r="AZ27" s="34">
        <f>SUM(AZ8:AZ25)</f>
        <v>0</v>
      </c>
      <c r="BA27" s="34" t="str">
        <f>IF(AZ27&lt;&gt;0,AZ27/AY27*100,"-")</f>
        <v>-</v>
      </c>
      <c r="BB27" s="34">
        <f>SUM(BB8:BB25)</f>
        <v>0</v>
      </c>
      <c r="BC27" s="34">
        <f>SUM(BC8:BC25)</f>
        <v>0</v>
      </c>
      <c r="BD27" s="34" t="str">
        <f>IF(BC27&lt;&gt;0,BC27/BB27*100,"-")</f>
        <v>-</v>
      </c>
      <c r="BE27" s="34">
        <f>SUM(BE8:BE25)</f>
        <v>1544393</v>
      </c>
      <c r="BF27" s="34">
        <f>SUM(BF8:BF25)</f>
        <v>2192334.5700000003</v>
      </c>
      <c r="BG27" s="34">
        <f t="shared" si="19"/>
        <v>141.95444877048783</v>
      </c>
      <c r="BH27" s="34">
        <f>SUM(BH8:BH25)</f>
        <v>24075</v>
      </c>
      <c r="BI27" s="34">
        <f>SUM(BI8:BI25)</f>
        <v>47285.15</v>
      </c>
      <c r="BJ27" s="34">
        <v>37</v>
      </c>
      <c r="BK27" s="34">
        <f>SUM(BK8:BK25)</f>
        <v>0</v>
      </c>
      <c r="BL27" s="34">
        <f>SUM(BL8:BL25)</f>
        <v>70</v>
      </c>
      <c r="BM27" s="34" t="s">
        <v>63</v>
      </c>
      <c r="BN27" s="52">
        <f>SUM(BN8:BN26)</f>
        <v>0</v>
      </c>
      <c r="BO27" s="52">
        <f>SUM(BO8:BO26)</f>
        <v>900</v>
      </c>
      <c r="BP27" s="34"/>
      <c r="BQ27" s="53">
        <f>SUM(BQ8:BQ25)</f>
        <v>2424</v>
      </c>
      <c r="BR27" s="53">
        <f>SUM(BR8:BR25)</f>
        <v>6487.56</v>
      </c>
      <c r="BS27" s="34">
        <f>IF(BR27&lt;&gt;0,BR27/BQ27*100,"-")</f>
        <v>267.63861386138615</v>
      </c>
      <c r="BT27" s="53">
        <f>SUM(BT8:BT25)</f>
        <v>0</v>
      </c>
      <c r="BU27" s="53">
        <f>SUM(BU8:BU25)</f>
        <v>0</v>
      </c>
      <c r="BV27" s="34"/>
      <c r="BW27" s="52">
        <f>SUM(BW8:BW26)</f>
        <v>47895</v>
      </c>
      <c r="BX27" s="52">
        <f>SUM(BX8:BX26)</f>
        <v>70665.85</v>
      </c>
      <c r="BY27" s="34">
        <v>110</v>
      </c>
      <c r="BZ27" s="34"/>
      <c r="CA27" s="52">
        <f>SUM(CA8:CA25)</f>
        <v>0</v>
      </c>
      <c r="CB27" s="34"/>
      <c r="CC27" s="34"/>
      <c r="CD27" s="52">
        <f>SUM(CD8:CD26)</f>
        <v>0</v>
      </c>
      <c r="CE27" s="52">
        <f>SUM(CE8:CE26)</f>
        <v>7361</v>
      </c>
      <c r="CF27" s="34"/>
      <c r="CG27" s="54">
        <f>SUM(CG8:CG25)</f>
        <v>0</v>
      </c>
      <c r="CH27" s="52">
        <f>SUM(CH8:CH26)</f>
        <v>0</v>
      </c>
      <c r="CI27" s="34"/>
      <c r="CJ27" s="52">
        <f>SUM(CJ8:CJ26)</f>
        <v>16520492</v>
      </c>
      <c r="CK27" s="52">
        <f>SUM(CK8:CK26)</f>
        <v>21010403.970000003</v>
      </c>
      <c r="CL27" s="34">
        <f t="shared" si="9"/>
        <v>127.17783447369486</v>
      </c>
      <c r="CM27" s="52">
        <f>SUM(CM8:CM26)</f>
        <v>0</v>
      </c>
      <c r="CN27" s="52">
        <f>SUM(CN8:CN26)</f>
        <v>0</v>
      </c>
      <c r="CO27" s="34"/>
      <c r="CP27" s="53">
        <f>SUM(CP8:CP26)</f>
        <v>0</v>
      </c>
      <c r="CQ27" s="53">
        <f>SUM(CQ8:CQ26)</f>
        <v>0</v>
      </c>
      <c r="CR27" s="34"/>
      <c r="CS27" s="34">
        <f>SUM(CS8:CS25)</f>
        <v>1225</v>
      </c>
      <c r="CT27" s="54">
        <f>SUM(CT8:CT25)</f>
        <v>71734.98</v>
      </c>
      <c r="CU27" s="34">
        <f>IF(CT27&lt;&gt;0,CT27/CS27*100,"-")</f>
        <v>5855.9167346938775</v>
      </c>
      <c r="CV27" s="52">
        <f>SUM(CV8:CV26)</f>
        <v>0</v>
      </c>
      <c r="CW27" s="52">
        <f>SUM(CW8:CW26)</f>
        <v>0</v>
      </c>
      <c r="CX27" s="34"/>
      <c r="CY27" s="53">
        <f>SUM(CY8:CY26)</f>
        <v>0</v>
      </c>
      <c r="CZ27" s="53">
        <f>SUM(CZ8:CZ26)</f>
        <v>513412.61</v>
      </c>
      <c r="DA27" s="34"/>
      <c r="DB27" s="53">
        <f>SUM(DB8:DB26)</f>
        <v>0</v>
      </c>
      <c r="DC27" s="53">
        <f>SUM(DC8:DC26)</f>
        <v>0</v>
      </c>
      <c r="DD27" s="34"/>
      <c r="DE27" s="34"/>
      <c r="DF27" s="34">
        <f>SUM(DF8:DF25)</f>
        <v>9150.5</v>
      </c>
      <c r="DG27" s="34"/>
      <c r="DH27" s="53">
        <f>SUM(DH8:DH26)</f>
        <v>348000</v>
      </c>
      <c r="DI27" s="52">
        <f>SUM(DI8:DI26)</f>
        <v>697821.34</v>
      </c>
      <c r="DJ27" s="34">
        <f t="shared" si="11"/>
        <v>200.52337356321837</v>
      </c>
      <c r="DK27" s="53">
        <f>SUM(DK8:DK26)</f>
        <v>942441.6666666666</v>
      </c>
      <c r="DL27" s="52">
        <f>SUM(DL8:DL26)</f>
        <v>793574.8899999999</v>
      </c>
      <c r="DM27" s="34">
        <f t="shared" si="12"/>
        <v>84.20413889453812</v>
      </c>
      <c r="DN27" s="53">
        <f>SUM(DN8:DN26)</f>
        <v>0</v>
      </c>
      <c r="DO27" s="52">
        <f>SUM(DO8:DO26)</f>
        <v>0</v>
      </c>
      <c r="DP27" s="34"/>
      <c r="DQ27" s="54">
        <f>SUM(DQ8:DQ25)</f>
        <v>22000</v>
      </c>
      <c r="DR27" s="53">
        <f>SUM(DR8:DR26)</f>
        <v>160128</v>
      </c>
      <c r="DS27" s="34" t="s">
        <v>63</v>
      </c>
      <c r="DT27" s="53">
        <f>SUM(DT8:DT26)</f>
        <v>57368</v>
      </c>
      <c r="DU27" s="52">
        <f>SUM(DU8:DU26)</f>
        <v>91015.67</v>
      </c>
      <c r="DV27" s="34">
        <f t="shared" si="13"/>
        <v>158.65233231069587</v>
      </c>
      <c r="DW27" s="52"/>
      <c r="DX27" s="53">
        <f>SUM(DX8:DX26)</f>
        <v>0</v>
      </c>
      <c r="DY27" s="52"/>
      <c r="DZ27" s="53">
        <f>SUM(DZ8:DZ26)</f>
        <v>0</v>
      </c>
      <c r="EA27" s="52">
        <f>SUM(EA8:EA26)</f>
        <v>0</v>
      </c>
      <c r="EB27" s="53" t="str">
        <f>IF(EA27&lt;&gt;0,EA27/DZ27*100,"-")</f>
        <v>-</v>
      </c>
      <c r="EC27" s="52"/>
      <c r="ED27" s="53">
        <f>SUM(ED8:ED26)</f>
        <v>1371034.6666666667</v>
      </c>
      <c r="EE27" s="52">
        <f>SUM(EE8:EE26)</f>
        <v>2336837.99</v>
      </c>
      <c r="EF27" s="34">
        <f>IF(EE27&lt;&gt;0,EE27/ED27*100,"-")</f>
        <v>170.4433919006181</v>
      </c>
      <c r="EG27" s="53">
        <f>SUM(EG8:EG26)</f>
        <v>17891526.666666664</v>
      </c>
      <c r="EH27" s="53">
        <f>SUM(EH8:EH26)</f>
        <v>23347241.959999997</v>
      </c>
      <c r="EI27" s="34">
        <f>IF(EH27&lt;&gt;0,EH27/EG27*100,"-")</f>
        <v>130.4932910141076</v>
      </c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</row>
    <row r="28" spans="10:139" ht="18">
      <c r="J28" s="10">
        <v>0</v>
      </c>
      <c r="K28" s="59"/>
      <c r="L28" s="55"/>
      <c r="M28" s="60"/>
      <c r="N28" s="59"/>
      <c r="O28" s="55"/>
      <c r="P28" s="55"/>
      <c r="Q28" s="55"/>
      <c r="R28" s="55"/>
      <c r="S28" s="55"/>
      <c r="T28" s="59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9"/>
      <c r="BT28" s="55"/>
      <c r="BU28" s="55"/>
      <c r="BV28" s="55"/>
      <c r="BW28" s="55"/>
      <c r="BX28" s="55"/>
      <c r="BY28" s="59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9"/>
      <c r="DB28" s="55"/>
      <c r="DC28" s="55"/>
      <c r="DD28" s="55"/>
      <c r="DE28" s="55"/>
      <c r="DF28" s="55"/>
      <c r="DG28" s="55"/>
      <c r="DH28" s="55"/>
      <c r="DI28" s="55"/>
      <c r="DJ28" s="59"/>
      <c r="DK28" s="55"/>
      <c r="DL28" s="55"/>
      <c r="DM28" s="59"/>
      <c r="DN28" s="55"/>
      <c r="DO28" s="55"/>
      <c r="DP28" s="55"/>
      <c r="DQ28" s="55"/>
      <c r="DR28" s="55"/>
      <c r="DS28" s="59"/>
      <c r="DT28" s="55"/>
      <c r="DU28" s="55"/>
      <c r="DV28" s="59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</row>
    <row r="29" spans="3:139" ht="18">
      <c r="C29" s="9"/>
      <c r="D29" s="9"/>
      <c r="E29" s="9"/>
      <c r="I29" s="9" t="s">
        <v>52</v>
      </c>
      <c r="J29" s="61">
        <v>0</v>
      </c>
      <c r="K29" s="59"/>
      <c r="L29" s="56"/>
      <c r="M29" s="56" t="s">
        <v>45</v>
      </c>
      <c r="N29" s="59"/>
      <c r="O29" s="55"/>
      <c r="P29" s="55"/>
      <c r="Q29" s="55"/>
      <c r="R29" s="55"/>
      <c r="S29" s="55"/>
      <c r="T29" s="59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9"/>
      <c r="BT29" s="55"/>
      <c r="BU29" s="55"/>
      <c r="BV29" s="55"/>
      <c r="BW29" s="55"/>
      <c r="BX29" s="55"/>
      <c r="BY29" s="59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7"/>
      <c r="CK29" s="57"/>
      <c r="CL29" s="58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9"/>
      <c r="DB29" s="55"/>
      <c r="DC29" s="55"/>
      <c r="DD29" s="55"/>
      <c r="DE29" s="55"/>
      <c r="DF29" s="55"/>
      <c r="DG29" s="55"/>
      <c r="DH29" s="55"/>
      <c r="DI29" s="55"/>
      <c r="DJ29" s="59"/>
      <c r="DK29" s="55"/>
      <c r="DL29" s="55"/>
      <c r="DM29" s="59"/>
      <c r="DN29" s="55"/>
      <c r="DO29" s="55"/>
      <c r="DP29" s="55"/>
      <c r="DQ29" s="55"/>
      <c r="DR29" s="55"/>
      <c r="DS29" s="59"/>
      <c r="DT29" s="55"/>
      <c r="DU29" s="55"/>
      <c r="DV29" s="59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</row>
    <row r="31" spans="88:138" ht="25.5" customHeight="1">
      <c r="CJ31" s="11"/>
      <c r="CK31" s="11"/>
      <c r="DT31" s="10"/>
      <c r="DU31" s="10"/>
      <c r="ED31" s="10"/>
      <c r="EE31" s="10"/>
      <c r="EG31" s="10"/>
      <c r="EH31" s="10"/>
    </row>
    <row r="32" spans="10:12" ht="12.75">
      <c r="J32" s="32"/>
      <c r="K32" s="32"/>
      <c r="L32" s="32"/>
    </row>
    <row r="33" spans="88:89" ht="12.75">
      <c r="CJ33" s="4"/>
      <c r="CK33" s="4"/>
    </row>
    <row r="36" ht="12.75">
      <c r="CN36" s="4"/>
    </row>
  </sheetData>
  <sheetProtection/>
  <autoFilter ref="A7:ET29"/>
  <mergeCells count="90">
    <mergeCell ref="CY6:DA6"/>
    <mergeCell ref="CY5:DA5"/>
    <mergeCell ref="CV5:CX5"/>
    <mergeCell ref="CD5:CF5"/>
    <mergeCell ref="CD6:CF6"/>
    <mergeCell ref="BT5:BV5"/>
    <mergeCell ref="BT6:BV6"/>
    <mergeCell ref="BZ6:CB6"/>
    <mergeCell ref="BZ5:CB5"/>
    <mergeCell ref="CJ6:CL6"/>
    <mergeCell ref="BN5:BP5"/>
    <mergeCell ref="DB5:DD5"/>
    <mergeCell ref="DB6:DD6"/>
    <mergeCell ref="CV6:CX6"/>
    <mergeCell ref="CS5:CU5"/>
    <mergeCell ref="CS6:CU6"/>
    <mergeCell ref="CM5:CO5"/>
    <mergeCell ref="CP5:CR5"/>
    <mergeCell ref="CM6:CO6"/>
    <mergeCell ref="BW6:BY6"/>
    <mergeCell ref="AJ5:AL5"/>
    <mergeCell ref="AJ6:AL6"/>
    <mergeCell ref="AM5:AO5"/>
    <mergeCell ref="AM6:AO6"/>
    <mergeCell ref="BN6:BP6"/>
    <mergeCell ref="BQ5:BS5"/>
    <mergeCell ref="BQ6:BS6"/>
    <mergeCell ref="AP5:AR5"/>
    <mergeCell ref="AP6:AR6"/>
    <mergeCell ref="BE5:B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BE6:BG6"/>
    <mergeCell ref="BB6:BD6"/>
    <mergeCell ref="BW5:BY5"/>
    <mergeCell ref="CP6:CR6"/>
    <mergeCell ref="DW6:DY6"/>
    <mergeCell ref="DW5:DY5"/>
    <mergeCell ref="DT5:DV5"/>
    <mergeCell ref="DT6:DV6"/>
    <mergeCell ref="DQ6:DS6"/>
    <mergeCell ref="DE5:DG5"/>
    <mergeCell ref="BK6:BM6"/>
    <mergeCell ref="AV5:AX5"/>
    <mergeCell ref="AV6:AX6"/>
    <mergeCell ref="AS6:AU6"/>
    <mergeCell ref="EG6:EI6"/>
    <mergeCell ref="DZ6:EB6"/>
    <mergeCell ref="EG5:EI5"/>
    <mergeCell ref="ED5:EF5"/>
    <mergeCell ref="EC5:EC7"/>
    <mergeCell ref="ED6:EF6"/>
    <mergeCell ref="R5:T5"/>
    <mergeCell ref="I6:K6"/>
    <mergeCell ref="AD6:AF6"/>
    <mergeCell ref="R6:T6"/>
    <mergeCell ref="DK5:DM5"/>
    <mergeCell ref="DH5:DJ5"/>
    <mergeCell ref="DH6:DJ6"/>
    <mergeCell ref="DK6:DM6"/>
    <mergeCell ref="L5:N5"/>
    <mergeCell ref="L6:N6"/>
    <mergeCell ref="U5:W5"/>
    <mergeCell ref="U6:W6"/>
    <mergeCell ref="C5:E5"/>
    <mergeCell ref="C6:E6"/>
    <mergeCell ref="BK5:BM5"/>
    <mergeCell ref="BB5:BD5"/>
    <mergeCell ref="AY5:BA5"/>
    <mergeCell ref="AY6:BA6"/>
    <mergeCell ref="I5:K5"/>
    <mergeCell ref="AD5:AF5"/>
    <mergeCell ref="AS5:AU5"/>
    <mergeCell ref="F5:H5"/>
    <mergeCell ref="F6:H6"/>
    <mergeCell ref="AA6:AC6"/>
    <mergeCell ref="AG5:AI5"/>
    <mergeCell ref="AG6:AI6"/>
    <mergeCell ref="X5:Z5"/>
    <mergeCell ref="X6:Z6"/>
    <mergeCell ref="AA5:AC5"/>
    <mergeCell ref="O5:Q5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2018-05-11T11:48:09Z</dcterms:modified>
  <cp:category/>
  <cp:version/>
  <cp:contentType/>
  <cp:contentStatus/>
</cp:coreProperties>
</file>